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codeName="ThisWorkbook"/>
  <mc:AlternateContent xmlns:mc="http://schemas.openxmlformats.org/markup-compatibility/2006">
    <mc:Choice Requires="x15">
      <x15ac:absPath xmlns:x15ac="http://schemas.microsoft.com/office/spreadsheetml/2010/11/ac" url="C:\Users\User\Downloads\"/>
    </mc:Choice>
  </mc:AlternateContent>
  <xr:revisionPtr revIDLastSave="0" documentId="8_{2399131D-37F0-4D07-A252-40200A3E484F}" xr6:coauthVersionLast="47" xr6:coauthVersionMax="47" xr10:uidLastSave="{00000000-0000-0000-0000-000000000000}"/>
  <bookViews>
    <workbookView showHorizontalScroll="0" showVerticalScroll="0" showSheetTabs="0" xWindow="-120" yWindow="-120" windowWidth="29040" windowHeight="15840" tabRatio="340" xr2:uid="{00000000-000D-0000-FFFF-FFFF00000000}"/>
  </bookViews>
  <sheets>
    <sheet name="Saisie de vos salaires" sheetId="1" r:id="rId1"/>
    <sheet name="Aide" sheetId="2" r:id="rId2"/>
    <sheet name="TableINSEE" sheetId="3" r:id="rId3"/>
  </sheets>
  <definedNames>
    <definedName name="AnneesINSEE">TableINSEE!$A$2:$A$111</definedName>
    <definedName name="_xlnm.Print_Titles" localSheetId="0">'Saisie de vos salaires'!$C:$C</definedName>
    <definedName name="Table_INSEE">TableINSEE!$A$1:$B$111</definedName>
    <definedName name="_xlnm.Print_Area" localSheetId="0">'Saisie de vos salaires'!$A$1:$W$53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6" i="1" l="1"/>
  <c r="E8" i="1"/>
  <c r="F8" i="1" s="1"/>
  <c r="G8" i="1" s="1"/>
  <c r="H8" i="1" s="1"/>
  <c r="I8" i="1" s="1"/>
  <c r="J8" i="1" s="1"/>
  <c r="K8" i="1" s="1"/>
  <c r="L8" i="1" s="1"/>
  <c r="M8" i="1" s="1"/>
  <c r="N8" i="1" s="1"/>
  <c r="O8" i="1" s="1"/>
  <c r="P8" i="1" s="1"/>
  <c r="Q8" i="1" s="1"/>
  <c r="R8" i="1" s="1"/>
  <c r="S8" i="1" s="1"/>
  <c r="T8" i="1" s="1"/>
  <c r="U8" i="1" s="1"/>
  <c r="V8" i="1" s="1"/>
  <c r="V6" i="1" s="1"/>
  <c r="L6" i="1" l="1"/>
  <c r="K6" i="1"/>
  <c r="U6" i="1"/>
  <c r="T6" i="1"/>
  <c r="S6" i="1"/>
  <c r="F6" i="1"/>
  <c r="R6" i="1"/>
  <c r="E6" i="1"/>
  <c r="P6" i="1"/>
  <c r="O6" i="1"/>
  <c r="N6" i="1"/>
  <c r="I6" i="1"/>
  <c r="G6" i="1"/>
  <c r="M6" i="1"/>
  <c r="Q6" i="1"/>
  <c r="J6" i="1"/>
  <c r="H6" i="1"/>
  <c r="D21" i="1"/>
  <c r="E21" i="1"/>
  <c r="F21" i="1"/>
  <c r="G21" i="1"/>
  <c r="G32" i="1" s="1"/>
  <c r="H21" i="1"/>
  <c r="I21" i="1"/>
  <c r="J21" i="1"/>
  <c r="J27" i="1" s="1"/>
  <c r="K21" i="1"/>
  <c r="L21" i="1"/>
  <c r="M21" i="1"/>
  <c r="N21" i="1"/>
  <c r="O21" i="1"/>
  <c r="P21" i="1"/>
  <c r="Q21" i="1"/>
  <c r="Q27" i="1"/>
  <c r="Q29" i="1" s="1"/>
  <c r="R21" i="1"/>
  <c r="S21" i="1"/>
  <c r="S27" i="1" s="1"/>
  <c r="S29" i="1" s="1"/>
  <c r="T21" i="1"/>
  <c r="T24" i="1" s="1"/>
  <c r="T32" i="1"/>
  <c r="T34" i="1" s="1"/>
  <c r="U21" i="1"/>
  <c r="U27" i="1" s="1"/>
  <c r="V21" i="1"/>
  <c r="V32" i="1" s="1"/>
  <c r="C21" i="1"/>
  <c r="J24" i="1" l="1"/>
  <c r="D27" i="1"/>
  <c r="D29" i="1" s="1"/>
  <c r="D32" i="1"/>
  <c r="D34" i="1" s="1"/>
  <c r="Q24" i="1"/>
  <c r="K24" i="1"/>
  <c r="R27" i="1"/>
  <c r="R29" i="1" s="1"/>
  <c r="V24" i="1"/>
  <c r="U24" i="1"/>
  <c r="O24" i="1"/>
  <c r="R24" i="1"/>
  <c r="I24" i="1"/>
  <c r="P27" i="1"/>
  <c r="P29" i="1" s="1"/>
  <c r="N24" i="1"/>
  <c r="L24" i="1"/>
  <c r="T27" i="1"/>
  <c r="T37" i="1" s="1"/>
  <c r="T39" i="1" s="1"/>
  <c r="V27" i="1"/>
  <c r="V29" i="1" s="1"/>
  <c r="S32" i="1"/>
  <c r="S34" i="1" s="1"/>
  <c r="H24" i="1"/>
  <c r="H32" i="1" s="1"/>
  <c r="H34" i="1" s="1"/>
  <c r="N27" i="1"/>
  <c r="N29" i="1" s="1"/>
  <c r="G24" i="1"/>
  <c r="F24" i="1"/>
  <c r="F32" i="1" s="1"/>
  <c r="F34" i="1" s="1"/>
  <c r="E24" i="1"/>
  <c r="E32" i="1" s="1"/>
  <c r="E34" i="1" s="1"/>
  <c r="J29" i="1"/>
  <c r="L27" i="1"/>
  <c r="H27" i="1"/>
  <c r="S24" i="1"/>
  <c r="K27" i="1"/>
  <c r="G27" i="1"/>
  <c r="O27" i="1"/>
  <c r="P24" i="1"/>
  <c r="F27" i="1"/>
  <c r="T42" i="1"/>
  <c r="T47" i="1" s="1"/>
  <c r="U32" i="1"/>
  <c r="U34" i="1" s="1"/>
  <c r="E27" i="1"/>
  <c r="I27" i="1"/>
  <c r="M24" i="1"/>
  <c r="M27" i="1"/>
  <c r="D24" i="1"/>
  <c r="V34" i="1"/>
  <c r="U37" i="1"/>
  <c r="U39" i="1" s="1"/>
  <c r="U29" i="1"/>
  <c r="G34" i="1"/>
  <c r="I32" i="1" l="1"/>
  <c r="V37" i="1"/>
  <c r="V39" i="1" s="1"/>
  <c r="T45" i="1"/>
  <c r="T46" i="1" s="1"/>
  <c r="S37" i="1"/>
  <c r="S39" i="1" s="1"/>
  <c r="T29" i="1"/>
  <c r="R37" i="1"/>
  <c r="R39" i="1" s="1"/>
  <c r="S42" i="1"/>
  <c r="S47" i="1" s="1"/>
  <c r="Q37" i="1"/>
  <c r="Q39" i="1" s="1"/>
  <c r="S45" i="1"/>
  <c r="S46" i="1" s="1"/>
  <c r="V45" i="1"/>
  <c r="V46" i="1" s="1"/>
  <c r="V42" i="1"/>
  <c r="V47" i="1" s="1"/>
  <c r="B27" i="1"/>
  <c r="B24" i="1"/>
  <c r="U42" i="1"/>
  <c r="U47" i="1" s="1"/>
  <c r="M37" i="1"/>
  <c r="M39" i="1" s="1"/>
  <c r="M29" i="1"/>
  <c r="I37" i="1"/>
  <c r="I39" i="1" s="1"/>
  <c r="I29" i="1"/>
  <c r="L37" i="1"/>
  <c r="L39" i="1" s="1"/>
  <c r="L29" i="1"/>
  <c r="G29" i="1"/>
  <c r="G37" i="1"/>
  <c r="G39" i="1" s="1"/>
  <c r="E42" i="1"/>
  <c r="E29" i="1"/>
  <c r="N37" i="1"/>
  <c r="N39" i="1" s="1"/>
  <c r="E37" i="1"/>
  <c r="G42" i="1"/>
  <c r="G47" i="1" s="1"/>
  <c r="K37" i="1"/>
  <c r="K39" i="1" s="1"/>
  <c r="K29" i="1"/>
  <c r="H42" i="1"/>
  <c r="H29" i="1"/>
  <c r="H37" i="1"/>
  <c r="H39" i="1" s="1"/>
  <c r="F42" i="1"/>
  <c r="F47" i="1" s="1"/>
  <c r="F29" i="1"/>
  <c r="F37" i="1"/>
  <c r="F39" i="1" s="1"/>
  <c r="J37" i="1"/>
  <c r="J39" i="1" s="1"/>
  <c r="U45" i="1"/>
  <c r="U46" i="1" s="1"/>
  <c r="P37" i="1"/>
  <c r="P39" i="1" s="1"/>
  <c r="O37" i="1"/>
  <c r="O39" i="1" s="1"/>
  <c r="O29" i="1"/>
  <c r="I34" i="1" l="1"/>
  <c r="J32" i="1"/>
  <c r="I42" i="1"/>
  <c r="I47" i="1" s="1"/>
  <c r="H47" i="1"/>
  <c r="E47" i="1"/>
  <c r="B37" i="1"/>
  <c r="E39" i="1"/>
  <c r="B39" i="1" s="1"/>
  <c r="J34" i="1" l="1"/>
  <c r="K32" i="1"/>
  <c r="J42" i="1"/>
  <c r="J47" i="1" s="1"/>
  <c r="E45" i="1"/>
  <c r="K34" i="1" l="1"/>
  <c r="K42" i="1"/>
  <c r="K47" i="1" s="1"/>
  <c r="L32" i="1"/>
  <c r="E46" i="1"/>
  <c r="L34" i="1" l="1"/>
  <c r="M32" i="1"/>
  <c r="L42" i="1"/>
  <c r="L47" i="1" s="1"/>
  <c r="M42" i="1" l="1"/>
  <c r="M34" i="1"/>
  <c r="N32" i="1"/>
  <c r="N34" i="1" l="1"/>
  <c r="O32" i="1"/>
  <c r="N42" i="1"/>
  <c r="M47" i="1"/>
  <c r="N47" i="1" l="1"/>
  <c r="O34" i="1"/>
  <c r="P32" i="1"/>
  <c r="Q32" i="1" s="1"/>
  <c r="O42" i="1"/>
  <c r="O47" i="1" s="1"/>
  <c r="Q34" i="1" l="1"/>
  <c r="R32" i="1"/>
  <c r="Q42" i="1"/>
  <c r="P34" i="1"/>
  <c r="P42" i="1"/>
  <c r="B32" i="1"/>
  <c r="B45" i="1" s="1"/>
  <c r="R34" i="1" l="1"/>
  <c r="R42" i="1"/>
  <c r="P47" i="1"/>
  <c r="Q47" i="1" s="1"/>
  <c r="B42" i="1"/>
  <c r="R47" i="1" l="1"/>
  <c r="V48" i="1"/>
  <c r="Q45" i="1" s="1"/>
  <c r="Q46" i="1" s="1"/>
  <c r="R45" i="1" l="1"/>
  <c r="R46" i="1" s="1"/>
  <c r="P45" i="1"/>
  <c r="J45" i="1"/>
  <c r="J46" i="1" s="1"/>
  <c r="H45" i="1"/>
  <c r="H46" i="1" s="1"/>
  <c r="G45" i="1"/>
  <c r="G46" i="1" s="1"/>
  <c r="I45" i="1"/>
  <c r="I46" i="1" s="1"/>
  <c r="K45" i="1"/>
  <c r="K46" i="1" s="1"/>
  <c r="F45" i="1"/>
  <c r="F46" i="1" s="1"/>
  <c r="L45" i="1"/>
  <c r="L46" i="1" s="1"/>
  <c r="M45" i="1"/>
  <c r="M46" i="1" s="1"/>
  <c r="O45" i="1"/>
  <c r="O46" i="1" s="1"/>
  <c r="N45" i="1"/>
  <c r="N46" i="1" s="1"/>
  <c r="B49" i="1"/>
  <c r="P46"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SOM CGT</author>
    <author>.</author>
  </authors>
  <commentList>
    <comment ref="D8" authorId="0" shapeId="0" xr:uid="{00000000-0006-0000-0000-000001000000}">
      <text>
        <r>
          <rPr>
            <b/>
            <sz val="9"/>
            <color indexed="81"/>
            <rFont val="Tahoma"/>
            <family val="2"/>
          </rPr>
          <t>Modifer ici</t>
        </r>
        <r>
          <rPr>
            <sz val="9"/>
            <color indexed="81"/>
            <rFont val="Tahoma"/>
            <family val="2"/>
          </rPr>
          <t xml:space="preserve">
</t>
        </r>
      </text>
    </comment>
    <comment ref="B42" authorId="1" shapeId="0" xr:uid="{00000000-0006-0000-0000-000002000000}">
      <text>
        <r>
          <rPr>
            <sz val="8"/>
            <color indexed="81"/>
            <rFont val="Tahoma"/>
            <family val="2"/>
          </rPr>
          <t xml:space="preserve">
</t>
        </r>
        <r>
          <rPr>
            <b/>
            <sz val="14"/>
            <color indexed="16"/>
            <rFont val="Tahoma"/>
            <family val="2"/>
          </rPr>
          <t>Montant de la prime à revendiquer 
pour compenser la perte de pouvoir d'achat</t>
        </r>
      </text>
    </comment>
    <comment ref="B45" authorId="1" shapeId="0" xr:uid="{00000000-0006-0000-0000-000003000000}">
      <text>
        <r>
          <rPr>
            <sz val="8"/>
            <color indexed="16"/>
            <rFont val="Tahoma"/>
            <family val="2"/>
          </rPr>
          <t xml:space="preserve">
</t>
        </r>
        <r>
          <rPr>
            <b/>
            <sz val="12"/>
            <color indexed="16"/>
            <rFont val="Tahoma"/>
            <family val="2"/>
          </rPr>
          <t>Indique le % en plus ou en moins sur l'intégralité de vos rémunérations percues sur la totalité des années antérieures</t>
        </r>
      </text>
    </comment>
    <comment ref="B49" authorId="1" shapeId="0" xr:uid="{00000000-0006-0000-0000-000004000000}">
      <text>
        <r>
          <rPr>
            <b/>
            <sz val="14"/>
            <color indexed="16"/>
            <rFont val="Tahoma"/>
            <family val="2"/>
          </rPr>
          <t xml:space="preserve">Indique le % en plus ou en moins relatif au </t>
        </r>
        <r>
          <rPr>
            <b/>
            <u/>
            <sz val="14"/>
            <color indexed="16"/>
            <rFont val="Tahoma"/>
            <family val="2"/>
          </rPr>
          <t>dernier salaire annuel</t>
        </r>
        <r>
          <rPr>
            <b/>
            <sz val="14"/>
            <color indexed="16"/>
            <rFont val="Tahoma"/>
            <family val="2"/>
          </rPr>
          <t xml:space="preserve">. 
Si il est négatif, </t>
        </r>
        <r>
          <rPr>
            <b/>
            <u/>
            <sz val="14"/>
            <color indexed="16"/>
            <rFont val="Tahoma"/>
            <family val="2"/>
          </rPr>
          <t>c'est le montant du % à revendiquer pour augmenter le dernier salaire annuel</t>
        </r>
        <r>
          <rPr>
            <b/>
            <sz val="14"/>
            <color indexed="16"/>
            <rFont val="Tahoma"/>
            <family val="2"/>
          </rPr>
          <t xml:space="preserve"> afin de compenser la perte de pouvoir d'achat par rapport aux Indices INSEE des Prix à la Consommation.</t>
        </r>
      </text>
    </comment>
  </commentList>
</comments>
</file>

<file path=xl/sharedStrings.xml><?xml version="1.0" encoding="utf-8"?>
<sst xmlns="http://schemas.openxmlformats.org/spreadsheetml/2006/main" count="47" uniqueCount="46">
  <si>
    <t>Janvier</t>
  </si>
  <si>
    <t>Février</t>
  </si>
  <si>
    <t>Mars</t>
  </si>
  <si>
    <t>Avril</t>
  </si>
  <si>
    <t>Mai</t>
  </si>
  <si>
    <t>Juin</t>
  </si>
  <si>
    <t>Juillet</t>
  </si>
  <si>
    <t>Août</t>
  </si>
  <si>
    <t>Septembre</t>
  </si>
  <si>
    <t>Octobre</t>
  </si>
  <si>
    <t>Novembre</t>
  </si>
  <si>
    <t>Décembre</t>
  </si>
  <si>
    <t>Totaux</t>
  </si>
  <si>
    <t>Indices INSEE</t>
  </si>
  <si>
    <t>Différence en % entre le perçu réel et l'attendu minimum</t>
  </si>
  <si>
    <t>(A)</t>
  </si>
  <si>
    <r>
      <t xml:space="preserve">Soit un Salaire </t>
    </r>
    <r>
      <rPr>
        <b/>
        <i/>
        <u/>
        <sz val="10"/>
        <color indexed="10"/>
        <rFont val="Arial"/>
        <family val="2"/>
      </rPr>
      <t>mensuel</t>
    </r>
    <r>
      <rPr>
        <i/>
        <sz val="10"/>
        <color indexed="10"/>
        <rFont val="Arial"/>
        <family val="2"/>
      </rPr>
      <t xml:space="preserve"> de base brut moyen </t>
    </r>
    <r>
      <rPr>
        <b/>
        <i/>
        <sz val="10"/>
        <color indexed="10"/>
        <rFont val="Arial"/>
        <family val="2"/>
      </rPr>
      <t>théoriquement</t>
    </r>
    <r>
      <rPr>
        <i/>
        <sz val="10"/>
        <color indexed="10"/>
        <rFont val="Arial"/>
        <family val="2"/>
      </rPr>
      <t xml:space="preserve"> perçu</t>
    </r>
  </si>
  <si>
    <r>
      <t xml:space="preserve">Soit un Salaire </t>
    </r>
    <r>
      <rPr>
        <b/>
        <i/>
        <u/>
        <sz val="10"/>
        <color indexed="16"/>
        <rFont val="Arial"/>
        <family val="2"/>
      </rPr>
      <t>mensuel</t>
    </r>
    <r>
      <rPr>
        <i/>
        <sz val="10"/>
        <color indexed="16"/>
        <rFont val="Arial"/>
        <family val="2"/>
      </rPr>
      <t xml:space="preserve"> de base brut moyen </t>
    </r>
    <r>
      <rPr>
        <b/>
        <i/>
        <sz val="10"/>
        <color indexed="16"/>
        <rFont val="Arial"/>
        <family val="2"/>
      </rPr>
      <t xml:space="preserve">théorique </t>
    </r>
    <r>
      <rPr>
        <i/>
        <sz val="10"/>
        <color indexed="16"/>
        <rFont val="Arial"/>
        <family val="2"/>
      </rPr>
      <t>tenant compte des indices</t>
    </r>
  </si>
  <si>
    <t>Différence en valeur du réellement perçu par rapport à l'année précédente</t>
  </si>
  <si>
    <t>Différence en % du réellement perçu par rapport à l'année précédente</t>
  </si>
  <si>
    <r>
      <t xml:space="preserve">Ce qu'aurait dû être le salaire de base brut </t>
    </r>
    <r>
      <rPr>
        <b/>
        <u/>
        <sz val="11"/>
        <color indexed="16"/>
        <rFont val="Arial"/>
        <family val="2"/>
      </rPr>
      <t>annuel</t>
    </r>
    <r>
      <rPr>
        <b/>
        <sz val="11"/>
        <color indexed="16"/>
        <rFont val="Arial"/>
        <family val="2"/>
      </rPr>
      <t xml:space="preserve"> si les indices avaient été appliqués</t>
    </r>
  </si>
  <si>
    <r>
      <t xml:space="preserve">Total Salaire </t>
    </r>
    <r>
      <rPr>
        <b/>
        <u/>
        <sz val="10"/>
        <rFont val="Arial"/>
        <family val="2"/>
      </rPr>
      <t>annuel</t>
    </r>
    <r>
      <rPr>
        <sz val="10"/>
        <rFont val="Arial"/>
        <family val="2"/>
      </rPr>
      <t xml:space="preserve"> hors application INSEE - </t>
    </r>
    <r>
      <rPr>
        <i/>
        <u/>
        <sz val="10"/>
        <rFont val="Arial"/>
        <family val="2"/>
      </rPr>
      <t>basé sur le salaire du mois de Janvier</t>
    </r>
  </si>
  <si>
    <r>
      <t xml:space="preserve">Total Salaire </t>
    </r>
    <r>
      <rPr>
        <b/>
        <u/>
        <sz val="10"/>
        <color indexed="10"/>
        <rFont val="Arial"/>
        <family val="2"/>
      </rPr>
      <t>annuel</t>
    </r>
    <r>
      <rPr>
        <b/>
        <sz val="10"/>
        <color indexed="10"/>
        <rFont val="Arial"/>
        <family val="2"/>
      </rPr>
      <t xml:space="preserve"> de base brut </t>
    </r>
    <r>
      <rPr>
        <b/>
        <u/>
        <sz val="10"/>
        <color indexed="10"/>
        <rFont val="Arial"/>
        <family val="2"/>
      </rPr>
      <t>réellement perçu</t>
    </r>
  </si>
  <si>
    <t xml:space="preserve">Saisir dans le tableau ci-dessous vos salaires mensuels de base bruts                                                                                                                                                         </t>
  </si>
  <si>
    <t>Différence en valeur par rapport à ce que l'on aurait du avoir en cas d'application à minima des Indices INSEE des Prix à la Consommation</t>
  </si>
  <si>
    <t xml:space="preserve">(B) </t>
  </si>
  <si>
    <t>Hors primes diverses, prime 13e mois, heures supplémentaires etc.</t>
  </si>
  <si>
    <t>AIDE A LA SAISIE</t>
  </si>
  <si>
    <t>Explications, commentaires et mode d'emploi</t>
  </si>
  <si>
    <t>Ce tableau établit plusieurs comparatifs.</t>
  </si>
  <si>
    <t>D'une part, il compare ce qui a été réellement perçu chaque année avec ce qui aurait du l'être en cas d'application à minima des indices INSEE des Prix à la Consommation.</t>
  </si>
  <si>
    <r>
      <t xml:space="preserve">Mais aussi ce qui a été réellement perçu d'une année sur l'autre </t>
    </r>
    <r>
      <rPr>
        <b/>
        <u/>
        <sz val="11"/>
        <color indexed="16"/>
        <rFont val="Comic Sans MS"/>
        <family val="4"/>
      </rPr>
      <t>pour des fonctions identiques</t>
    </r>
    <r>
      <rPr>
        <sz val="11"/>
        <color indexed="16"/>
        <rFont val="Comic Sans MS"/>
        <family val="4"/>
      </rPr>
      <t xml:space="preserve"> </t>
    </r>
  </si>
  <si>
    <r>
      <t>(En cas d'augmentation de salaire par accroissement des responsabilités ou, de manière exceptionnelle, des tâches à réaliser, il convient d'effectuer le calcul soit sur la base de la nouvelle rémunération, soit sur la base de l'ancienne, mais en aucun cas en mélangeant les deux)</t>
    </r>
    <r>
      <rPr>
        <sz val="12"/>
        <color indexed="16"/>
        <rFont val="Comic Sans MS"/>
        <family val="4"/>
      </rPr>
      <t>.</t>
    </r>
  </si>
  <si>
    <t>Cela met en exergue le fait que malgré d'éventuelles augmentations de salaires parcellaires, il est pour autant tout à fait possible de rester en dessous de l'application à minima des indices INSEE.</t>
  </si>
  <si>
    <t>**************</t>
  </si>
  <si>
    <t>Les calculs ne prennent effet qu'à partir du moment ou les 12 lignes pour chaque mois d'une année sont remplies.</t>
  </si>
  <si>
    <t>Pour vérifier qu'un indice a bien été appliqué sur une année donnée, un comparatif s'établit entre :</t>
  </si>
  <si>
    <r>
      <t xml:space="preserve">              1) Le salaire de janvier (</t>
    </r>
    <r>
      <rPr>
        <b/>
        <i/>
        <sz val="9"/>
        <color indexed="16"/>
        <rFont val="Comic Sans MS"/>
        <family val="4"/>
      </rPr>
      <t>pas encore d'application d'indice</t>
    </r>
    <r>
      <rPr>
        <b/>
        <i/>
        <sz val="10"/>
        <color indexed="16"/>
        <rFont val="Comic Sans MS"/>
        <family val="4"/>
      </rPr>
      <t>) de la dite année multiplié par 12 mois</t>
    </r>
  </si>
  <si>
    <t xml:space="preserve">                          C'est la salaire annuel de base brut sans application d'indice</t>
  </si>
  <si>
    <t>En cas de retenues de salaires non imputables à l'employeur, il faut, elles aussi, les ajouter au salaire mensuel de base brut, comme si elles avaient été perçues normalement (Grève, absences non rémunérées, jours de carence pour maladie, complément sécu...)</t>
  </si>
  <si>
    <t xml:space="preserve">             2) Le salaire annuel réellement perçu sur 12 mois</t>
  </si>
  <si>
    <t>Années</t>
  </si>
  <si>
    <t>Indices</t>
  </si>
  <si>
    <t>La saisie peut débuter n'importe quelle année à compter de 2004</t>
  </si>
  <si>
    <r>
      <rPr>
        <i/>
        <sz val="4"/>
        <color rgb="FF800000"/>
        <rFont val="Comic Sans MS"/>
        <family val="4"/>
      </rPr>
      <t xml:space="preserve">
</t>
    </r>
    <r>
      <rPr>
        <i/>
        <sz val="9"/>
        <color rgb="FF800000"/>
        <rFont val="Comic Sans MS"/>
        <family val="4"/>
      </rPr>
      <t>Les rattrapages issues des négos s'appliqu</t>
    </r>
    <r>
      <rPr>
        <i/>
        <sz val="9"/>
        <color indexed="16"/>
        <rFont val="Comic Sans MS"/>
        <family val="4"/>
      </rPr>
      <t>ent dans le courant de l'année avec éventuellement des effets rétroactifs</t>
    </r>
  </si>
  <si>
    <t>**************
Pour faire évoluer le document dans le temps, il faut modifier la première date (année) de la ligne des années en choisissant une date dans la liste déroulante de cette cellule.
Les indices déjà existant se mettent à jour en fonction de l'année choisie.
Pour saisir un nouvel indice, il faut cliquer sur "SAISIE NOUVEL INDICE".
Puis cliquer sur "RETOUR SAISIE" pour revenir au tableau de saisie.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</si>
</sst>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 &quot;€&quot;"/>
  </numFmts>
  <fonts count="75" x14ac:knownFonts="1">
    <font>
      <sz val="10"/>
      <name val="Arial"/>
      <family val="2"/>
    </font>
    <font>
      <b/>
      <sz val="16"/>
      <color indexed="10"/>
      <name val="Arial"/>
      <family val="2"/>
    </font>
    <font>
      <b/>
      <sz val="10"/>
      <name val="Arial"/>
      <family val="2"/>
    </font>
    <font>
      <b/>
      <sz val="10"/>
      <color indexed="10"/>
      <name val="Arial"/>
      <family val="2"/>
    </font>
    <font>
      <sz val="10"/>
      <color indexed="10"/>
      <name val="Arial"/>
      <family val="2"/>
    </font>
    <font>
      <b/>
      <sz val="10"/>
      <color indexed="58"/>
      <name val="Arial"/>
      <family val="2"/>
    </font>
    <font>
      <b/>
      <sz val="14"/>
      <color indexed="18"/>
      <name val="Arial"/>
      <family val="2"/>
    </font>
    <font>
      <b/>
      <sz val="14"/>
      <color indexed="60"/>
      <name val="Arial"/>
      <family val="2"/>
    </font>
    <font>
      <u/>
      <sz val="10"/>
      <color indexed="12"/>
      <name val="Arial"/>
      <family val="2"/>
    </font>
    <font>
      <b/>
      <sz val="14"/>
      <color indexed="16"/>
      <name val="Arial"/>
      <family val="2"/>
    </font>
    <font>
      <sz val="8"/>
      <color indexed="81"/>
      <name val="Tahoma"/>
      <family val="2"/>
    </font>
    <font>
      <b/>
      <sz val="14"/>
      <color indexed="16"/>
      <name val="Tahoma"/>
      <family val="2"/>
    </font>
    <font>
      <b/>
      <sz val="11"/>
      <color indexed="10"/>
      <name val="Arial"/>
      <family val="2"/>
    </font>
    <font>
      <sz val="10"/>
      <name val="Arial"/>
      <family val="2"/>
    </font>
    <font>
      <b/>
      <sz val="14"/>
      <color indexed="58"/>
      <name val="Arial"/>
      <family val="2"/>
    </font>
    <font>
      <b/>
      <sz val="12"/>
      <color indexed="58"/>
      <name val="Arial"/>
      <family val="2"/>
    </font>
    <font>
      <b/>
      <i/>
      <sz val="10"/>
      <color indexed="16"/>
      <name val="Arial"/>
      <family val="2"/>
    </font>
    <font>
      <b/>
      <sz val="8"/>
      <color indexed="20"/>
      <name val="Arial"/>
      <family val="2"/>
    </font>
    <font>
      <b/>
      <sz val="12"/>
      <color indexed="17"/>
      <name val="Arial"/>
      <family val="2"/>
    </font>
    <font>
      <sz val="12"/>
      <name val="Arial"/>
      <family val="2"/>
    </font>
    <font>
      <sz val="10"/>
      <color indexed="16"/>
      <name val="Arial"/>
      <family val="2"/>
    </font>
    <font>
      <b/>
      <sz val="11"/>
      <color indexed="16"/>
      <name val="Arial"/>
      <family val="2"/>
    </font>
    <font>
      <b/>
      <sz val="9"/>
      <name val="Arial"/>
      <family val="2"/>
    </font>
    <font>
      <sz val="9"/>
      <name val="Arial"/>
      <family val="2"/>
    </font>
    <font>
      <b/>
      <sz val="9"/>
      <color indexed="10"/>
      <name val="Arial"/>
      <family val="2"/>
    </font>
    <font>
      <b/>
      <sz val="9"/>
      <color indexed="16"/>
      <name val="Arial"/>
      <family val="2"/>
    </font>
    <font>
      <sz val="9"/>
      <color indexed="9"/>
      <name val="Arial"/>
      <family val="2"/>
    </font>
    <font>
      <sz val="9"/>
      <color indexed="10"/>
      <name val="Arial"/>
      <family val="2"/>
    </font>
    <font>
      <sz val="10"/>
      <name val="Arial"/>
      <family val="2"/>
    </font>
    <font>
      <b/>
      <sz val="9"/>
      <color indexed="58"/>
      <name val="Arial"/>
      <family val="2"/>
    </font>
    <font>
      <sz val="10"/>
      <color indexed="58"/>
      <name val="Arial"/>
      <family val="2"/>
    </font>
    <font>
      <sz val="10"/>
      <color indexed="18"/>
      <name val="Arial"/>
      <family val="2"/>
    </font>
    <font>
      <sz val="9"/>
      <color indexed="18"/>
      <name val="Arial"/>
      <family val="2"/>
    </font>
    <font>
      <b/>
      <sz val="10"/>
      <color indexed="18"/>
      <name val="Arial"/>
      <family val="2"/>
    </font>
    <font>
      <b/>
      <sz val="10"/>
      <color indexed="60"/>
      <name val="Arial"/>
      <family val="2"/>
    </font>
    <font>
      <sz val="10"/>
      <color indexed="60"/>
      <name val="Arial"/>
      <family val="2"/>
    </font>
    <font>
      <i/>
      <sz val="10"/>
      <color indexed="10"/>
      <name val="Arial"/>
      <family val="2"/>
    </font>
    <font>
      <i/>
      <sz val="10"/>
      <color indexed="16"/>
      <name val="Arial"/>
      <family val="2"/>
    </font>
    <font>
      <i/>
      <sz val="9"/>
      <color indexed="10"/>
      <name val="Arial"/>
      <family val="2"/>
    </font>
    <font>
      <b/>
      <i/>
      <sz val="10"/>
      <color indexed="10"/>
      <name val="Arial"/>
      <family val="2"/>
    </font>
    <font>
      <b/>
      <i/>
      <u/>
      <sz val="10"/>
      <color indexed="10"/>
      <name val="Arial"/>
      <family val="2"/>
    </font>
    <font>
      <b/>
      <u/>
      <sz val="11"/>
      <color indexed="16"/>
      <name val="Arial"/>
      <family val="2"/>
    </font>
    <font>
      <b/>
      <i/>
      <u/>
      <sz val="10"/>
      <color indexed="16"/>
      <name val="Arial"/>
      <family val="2"/>
    </font>
    <font>
      <sz val="10"/>
      <color indexed="9"/>
      <name val="Arial"/>
      <family val="2"/>
    </font>
    <font>
      <b/>
      <u/>
      <sz val="10"/>
      <name val="Arial"/>
      <family val="2"/>
    </font>
    <font>
      <i/>
      <u/>
      <sz val="10"/>
      <name val="Arial"/>
      <family val="2"/>
    </font>
    <font>
      <b/>
      <u/>
      <sz val="10"/>
      <color indexed="10"/>
      <name val="Arial"/>
      <family val="2"/>
    </font>
    <font>
      <b/>
      <sz val="12"/>
      <color indexed="10"/>
      <name val="Arial"/>
      <family val="2"/>
    </font>
    <font>
      <sz val="14"/>
      <color indexed="60"/>
      <name val="Arial"/>
      <family val="2"/>
    </font>
    <font>
      <b/>
      <sz val="8"/>
      <color indexed="61"/>
      <name val="Arial"/>
      <family val="2"/>
    </font>
    <font>
      <b/>
      <sz val="14"/>
      <color indexed="20"/>
      <name val="Arial"/>
      <family val="2"/>
    </font>
    <font>
      <sz val="8"/>
      <color indexed="16"/>
      <name val="Tahoma"/>
      <family val="2"/>
    </font>
    <font>
      <b/>
      <sz val="12"/>
      <color indexed="16"/>
      <name val="Tahoma"/>
      <family val="2"/>
    </font>
    <font>
      <b/>
      <u/>
      <sz val="14"/>
      <color indexed="16"/>
      <name val="Tahoma"/>
      <family val="2"/>
    </font>
    <font>
      <b/>
      <u/>
      <sz val="13"/>
      <color indexed="16"/>
      <name val="Comic Sans MS"/>
      <family val="4"/>
    </font>
    <font>
      <sz val="10"/>
      <color indexed="16"/>
      <name val="Comic Sans MS"/>
      <family val="4"/>
    </font>
    <font>
      <b/>
      <u/>
      <sz val="11"/>
      <color indexed="16"/>
      <name val="Comic Sans MS"/>
      <family val="4"/>
    </font>
    <font>
      <sz val="6"/>
      <color indexed="16"/>
      <name val="Comic Sans MS"/>
      <family val="4"/>
    </font>
    <font>
      <sz val="11"/>
      <color indexed="16"/>
      <name val="Comic Sans MS"/>
      <family val="4"/>
    </font>
    <font>
      <i/>
      <sz val="10"/>
      <color indexed="16"/>
      <name val="Comic Sans MS"/>
      <family val="4"/>
    </font>
    <font>
      <sz val="12"/>
      <color indexed="16"/>
      <name val="Comic Sans MS"/>
      <family val="4"/>
    </font>
    <font>
      <b/>
      <sz val="10"/>
      <color indexed="16"/>
      <name val="Comic Sans MS"/>
      <family val="4"/>
    </font>
    <font>
      <b/>
      <i/>
      <sz val="10"/>
      <color indexed="16"/>
      <name val="Comic Sans MS"/>
      <family val="4"/>
    </font>
    <font>
      <b/>
      <i/>
      <sz val="9"/>
      <color indexed="16"/>
      <name val="Comic Sans MS"/>
      <family val="4"/>
    </font>
    <font>
      <i/>
      <sz val="9"/>
      <color indexed="16"/>
      <name val="Comic Sans MS"/>
      <family val="4"/>
    </font>
    <font>
      <sz val="8"/>
      <name val="Arial"/>
      <family val="2"/>
    </font>
    <font>
      <b/>
      <sz val="14"/>
      <color indexed="61"/>
      <name val="Arial"/>
      <family val="2"/>
    </font>
    <font>
      <sz val="9"/>
      <color indexed="81"/>
      <name val="Tahoma"/>
      <family val="2"/>
    </font>
    <font>
      <b/>
      <sz val="9"/>
      <color indexed="81"/>
      <name val="Tahoma"/>
      <family val="2"/>
    </font>
    <font>
      <b/>
      <i/>
      <sz val="10"/>
      <color rgb="FF800000"/>
      <name val="Comic Sans MS"/>
      <family val="4"/>
    </font>
    <font>
      <i/>
      <sz val="4"/>
      <color rgb="FF800000"/>
      <name val="Comic Sans MS"/>
      <family val="4"/>
    </font>
    <font>
      <i/>
      <sz val="9"/>
      <color rgb="FF800000"/>
      <name val="Comic Sans MS"/>
      <family val="4"/>
    </font>
    <font>
      <sz val="10"/>
      <color theme="0"/>
      <name val="Arial"/>
      <family val="2"/>
    </font>
    <font>
      <b/>
      <sz val="9"/>
      <color theme="0"/>
      <name val="Arial"/>
      <family val="2"/>
    </font>
    <font>
      <i/>
      <sz val="10"/>
      <color theme="0"/>
      <name val="Arial"/>
      <family val="2"/>
    </font>
  </fonts>
  <fills count="14">
    <fill>
      <patternFill patternType="none"/>
    </fill>
    <fill>
      <patternFill patternType="gray125"/>
    </fill>
    <fill>
      <patternFill patternType="solid">
        <fgColor indexed="43"/>
        <bgColor indexed="64"/>
      </patternFill>
    </fill>
    <fill>
      <patternFill patternType="solid">
        <fgColor indexed="9"/>
        <bgColor indexed="64"/>
      </patternFill>
    </fill>
    <fill>
      <patternFill patternType="solid">
        <fgColor indexed="27"/>
        <bgColor indexed="41"/>
      </patternFill>
    </fill>
    <fill>
      <patternFill patternType="solid">
        <fgColor indexed="47"/>
        <bgColor indexed="22"/>
      </patternFill>
    </fill>
    <fill>
      <patternFill patternType="solid">
        <fgColor indexed="43"/>
        <bgColor indexed="26"/>
      </patternFill>
    </fill>
    <fill>
      <patternFill patternType="solid">
        <fgColor indexed="13"/>
        <bgColor indexed="64"/>
      </patternFill>
    </fill>
    <fill>
      <patternFill patternType="solid">
        <fgColor indexed="47"/>
        <bgColor indexed="64"/>
      </patternFill>
    </fill>
    <fill>
      <patternFill patternType="solid">
        <fgColor theme="9" tint="0.79998168889431442"/>
        <bgColor indexed="64"/>
      </patternFill>
    </fill>
    <fill>
      <patternFill patternType="solid">
        <fgColor rgb="FFE2E5EA"/>
        <bgColor indexed="64"/>
      </patternFill>
    </fill>
    <fill>
      <patternFill patternType="solid">
        <fgColor rgb="FFFFFF99"/>
        <bgColor indexed="26"/>
      </patternFill>
    </fill>
    <fill>
      <patternFill patternType="solid">
        <fgColor rgb="FFFFFFE1"/>
        <bgColor indexed="9"/>
      </patternFill>
    </fill>
    <fill>
      <patternFill patternType="solid">
        <fgColor theme="0"/>
        <bgColor indexed="64"/>
      </patternFill>
    </fill>
  </fills>
  <borders count="15">
    <border>
      <left/>
      <right/>
      <top/>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8"/>
      </right>
      <top style="thin">
        <color indexed="64"/>
      </top>
      <bottom style="thin">
        <color indexed="64"/>
      </bottom>
      <diagonal/>
    </border>
    <border>
      <left/>
      <right style="thin">
        <color indexed="8"/>
      </right>
      <top/>
      <bottom style="thin">
        <color indexed="8"/>
      </bottom>
      <diagonal/>
    </border>
    <border>
      <left/>
      <right/>
      <top/>
      <bottom style="thin">
        <color indexed="64"/>
      </bottom>
      <diagonal/>
    </border>
    <border>
      <left/>
      <right style="thin">
        <color indexed="64"/>
      </right>
      <top/>
      <bottom/>
      <diagonal/>
    </border>
  </borders>
  <cellStyleXfs count="2">
    <xf numFmtId="0" fontId="0" fillId="0" borderId="0"/>
    <xf numFmtId="0" fontId="8" fillId="0" borderId="0" applyNumberFormat="0" applyFill="0" applyBorder="0" applyAlignment="0" applyProtection="0"/>
  </cellStyleXfs>
  <cellXfs count="139">
    <xf numFmtId="0" fontId="0" fillId="0" borderId="0" xfId="0"/>
    <xf numFmtId="0" fontId="0" fillId="0" borderId="0" xfId="0" applyProtection="1">
      <protection hidden="1"/>
    </xf>
    <xf numFmtId="2" fontId="3" fillId="0" borderId="0" xfId="0" applyNumberFormat="1" applyFont="1" applyAlignment="1" applyProtection="1">
      <alignment horizontal="right" vertical="center"/>
      <protection hidden="1"/>
    </xf>
    <xf numFmtId="0" fontId="2" fillId="0" borderId="0" xfId="0" applyFont="1" applyProtection="1">
      <protection hidden="1"/>
    </xf>
    <xf numFmtId="0" fontId="0" fillId="0" borderId="0" xfId="0" applyAlignment="1" applyProtection="1">
      <alignment horizontal="right"/>
      <protection hidden="1"/>
    </xf>
    <xf numFmtId="164" fontId="3" fillId="0" borderId="0" xfId="0" applyNumberFormat="1" applyFont="1" applyAlignment="1" applyProtection="1">
      <alignment vertical="center"/>
      <protection hidden="1"/>
    </xf>
    <xf numFmtId="164" fontId="0" fillId="0" borderId="0" xfId="0" applyNumberFormat="1" applyAlignment="1" applyProtection="1">
      <alignment horizontal="right" vertical="center"/>
      <protection hidden="1"/>
    </xf>
    <xf numFmtId="0" fontId="0" fillId="0" borderId="0" xfId="0" applyAlignment="1" applyProtection="1">
      <alignment horizontal="right" vertical="center"/>
      <protection hidden="1"/>
    </xf>
    <xf numFmtId="10" fontId="0" fillId="0" borderId="0" xfId="0" applyNumberFormat="1" applyProtection="1">
      <protection hidden="1"/>
    </xf>
    <xf numFmtId="0" fontId="4" fillId="0" borderId="0" xfId="0" applyFont="1" applyProtection="1">
      <protection hidden="1"/>
    </xf>
    <xf numFmtId="0" fontId="8" fillId="0" borderId="0" xfId="1" applyProtection="1">
      <protection hidden="1"/>
    </xf>
    <xf numFmtId="0" fontId="13" fillId="0" borderId="0" xfId="0" applyFont="1" applyProtection="1">
      <protection hidden="1"/>
    </xf>
    <xf numFmtId="0" fontId="1" fillId="0" borderId="0" xfId="0" applyFont="1" applyAlignment="1" applyProtection="1">
      <alignment horizontal="center" wrapText="1"/>
      <protection hidden="1"/>
    </xf>
    <xf numFmtId="0" fontId="9" fillId="0" borderId="0" xfId="0" applyFont="1" applyAlignment="1" applyProtection="1">
      <alignment horizontal="right" vertical="center" wrapText="1"/>
      <protection hidden="1"/>
    </xf>
    <xf numFmtId="0" fontId="17" fillId="0" borderId="0" xfId="0" applyFont="1" applyProtection="1">
      <protection hidden="1"/>
    </xf>
    <xf numFmtId="0" fontId="19" fillId="0" borderId="0" xfId="0" applyFont="1" applyProtection="1">
      <protection hidden="1"/>
    </xf>
    <xf numFmtId="0" fontId="20" fillId="0" borderId="0" xfId="0" applyFont="1" applyProtection="1">
      <protection hidden="1"/>
    </xf>
    <xf numFmtId="2" fontId="20" fillId="0" borderId="0" xfId="0" applyNumberFormat="1" applyFont="1" applyAlignment="1" applyProtection="1">
      <alignment horizontal="right" vertical="center"/>
      <protection hidden="1"/>
    </xf>
    <xf numFmtId="2" fontId="24" fillId="0" borderId="0" xfId="0" applyNumberFormat="1" applyFont="1" applyAlignment="1" applyProtection="1">
      <alignment horizontal="right" vertical="center"/>
      <protection hidden="1"/>
    </xf>
    <xf numFmtId="0" fontId="0" fillId="0" borderId="0" xfId="0" applyAlignment="1" applyProtection="1">
      <alignment vertical="center"/>
      <protection hidden="1"/>
    </xf>
    <xf numFmtId="0" fontId="13" fillId="0" borderId="0" xfId="0" applyFont="1" applyAlignment="1" applyProtection="1">
      <alignment vertical="center"/>
      <protection hidden="1"/>
    </xf>
    <xf numFmtId="0" fontId="28" fillId="0" borderId="0" xfId="0" applyFont="1" applyProtection="1">
      <protection hidden="1"/>
    </xf>
    <xf numFmtId="2" fontId="28" fillId="0" borderId="0" xfId="0" applyNumberFormat="1" applyFont="1" applyAlignment="1" applyProtection="1">
      <alignment horizontal="right" vertical="center"/>
      <protection hidden="1"/>
    </xf>
    <xf numFmtId="2" fontId="25" fillId="0" borderId="0" xfId="0" applyNumberFormat="1" applyFont="1" applyAlignment="1" applyProtection="1">
      <alignment horizontal="right" vertical="center"/>
      <protection hidden="1"/>
    </xf>
    <xf numFmtId="0" fontId="30" fillId="0" borderId="0" xfId="0" applyFont="1" applyAlignment="1" applyProtection="1">
      <alignment vertical="center"/>
      <protection hidden="1"/>
    </xf>
    <xf numFmtId="0" fontId="31" fillId="0" borderId="0" xfId="0" applyFont="1" applyAlignment="1" applyProtection="1">
      <alignment vertical="center"/>
      <protection hidden="1"/>
    </xf>
    <xf numFmtId="2" fontId="37" fillId="0" borderId="0" xfId="0" applyNumberFormat="1" applyFont="1" applyAlignment="1" applyProtection="1">
      <alignment horizontal="right" vertical="center"/>
      <protection hidden="1"/>
    </xf>
    <xf numFmtId="2" fontId="20" fillId="2" borderId="3" xfId="0" applyNumberFormat="1" applyFont="1" applyFill="1" applyBorder="1" applyAlignment="1" applyProtection="1">
      <alignment horizontal="right" vertical="center"/>
      <protection hidden="1"/>
    </xf>
    <xf numFmtId="2" fontId="25" fillId="0" borderId="0" xfId="0" applyNumberFormat="1" applyFont="1" applyAlignment="1" applyProtection="1">
      <alignment vertical="center"/>
      <protection hidden="1"/>
    </xf>
    <xf numFmtId="2" fontId="3" fillId="2" borderId="4" xfId="0" applyNumberFormat="1" applyFont="1" applyFill="1" applyBorder="1" applyAlignment="1" applyProtection="1">
      <alignment horizontal="left" vertical="center"/>
      <protection hidden="1"/>
    </xf>
    <xf numFmtId="2" fontId="20" fillId="2" borderId="5" xfId="0" applyNumberFormat="1" applyFont="1" applyFill="1" applyBorder="1" applyAlignment="1" applyProtection="1">
      <alignment horizontal="right" vertical="center"/>
      <protection hidden="1"/>
    </xf>
    <xf numFmtId="2" fontId="36" fillId="2" borderId="4" xfId="0" applyNumberFormat="1" applyFont="1" applyFill="1" applyBorder="1" applyAlignment="1" applyProtection="1">
      <alignment horizontal="left" vertical="center"/>
      <protection hidden="1"/>
    </xf>
    <xf numFmtId="2" fontId="37" fillId="2" borderId="5" xfId="0" applyNumberFormat="1" applyFont="1" applyFill="1" applyBorder="1" applyAlignment="1" applyProtection="1">
      <alignment horizontal="right" vertical="center"/>
      <protection hidden="1"/>
    </xf>
    <xf numFmtId="2" fontId="37" fillId="2" borderId="3" xfId="0" applyNumberFormat="1" applyFont="1" applyFill="1" applyBorder="1" applyAlignment="1" applyProtection="1">
      <alignment horizontal="right" vertical="center"/>
      <protection hidden="1"/>
    </xf>
    <xf numFmtId="0" fontId="0" fillId="2" borderId="5" xfId="0" applyFill="1" applyBorder="1" applyProtection="1">
      <protection hidden="1"/>
    </xf>
    <xf numFmtId="0" fontId="0" fillId="2" borderId="3" xfId="0" applyFill="1" applyBorder="1" applyProtection="1">
      <protection hidden="1"/>
    </xf>
    <xf numFmtId="2" fontId="25" fillId="2" borderId="7" xfId="0" applyNumberFormat="1" applyFont="1" applyFill="1" applyBorder="1" applyAlignment="1" applyProtection="1">
      <alignment vertical="center"/>
      <protection hidden="1"/>
    </xf>
    <xf numFmtId="2" fontId="25" fillId="2" borderId="8" xfId="0" applyNumberFormat="1" applyFont="1" applyFill="1" applyBorder="1" applyAlignment="1" applyProtection="1">
      <alignment vertical="center"/>
      <protection hidden="1"/>
    </xf>
    <xf numFmtId="4" fontId="28" fillId="3" borderId="9" xfId="0" applyNumberFormat="1" applyFont="1" applyFill="1" applyBorder="1" applyAlignment="1" applyProtection="1">
      <alignment horizontal="right" vertical="center"/>
      <protection hidden="1"/>
    </xf>
    <xf numFmtId="4" fontId="24" fillId="3" borderId="9" xfId="0" applyNumberFormat="1" applyFont="1" applyFill="1" applyBorder="1" applyAlignment="1" applyProtection="1">
      <alignment horizontal="right" vertical="center"/>
      <protection hidden="1"/>
    </xf>
    <xf numFmtId="4" fontId="38" fillId="3" borderId="9" xfId="0" applyNumberFormat="1" applyFont="1" applyFill="1" applyBorder="1" applyAlignment="1" applyProtection="1">
      <alignment horizontal="right" vertical="center"/>
      <protection hidden="1"/>
    </xf>
    <xf numFmtId="4" fontId="37" fillId="3" borderId="9" xfId="0" applyNumberFormat="1" applyFont="1" applyFill="1" applyBorder="1" applyAlignment="1" applyProtection="1">
      <alignment horizontal="right" vertical="center"/>
      <protection hidden="1"/>
    </xf>
    <xf numFmtId="2" fontId="29" fillId="3" borderId="9" xfId="0" applyNumberFormat="1" applyFont="1" applyFill="1" applyBorder="1" applyAlignment="1" applyProtection="1">
      <alignment horizontal="right" vertical="center"/>
      <protection hidden="1"/>
    </xf>
    <xf numFmtId="0" fontId="5" fillId="2" borderId="7" xfId="0" applyFont="1" applyFill="1" applyBorder="1" applyAlignment="1" applyProtection="1">
      <alignment horizontal="right"/>
      <protection hidden="1"/>
    </xf>
    <xf numFmtId="0" fontId="5" fillId="2" borderId="8" xfId="0" applyFont="1" applyFill="1" applyBorder="1" applyAlignment="1" applyProtection="1">
      <alignment horizontal="right"/>
      <protection hidden="1"/>
    </xf>
    <xf numFmtId="164" fontId="29" fillId="0" borderId="0" xfId="0" applyNumberFormat="1" applyFont="1" applyAlignment="1" applyProtection="1">
      <alignment horizontal="right" vertical="center"/>
      <protection hidden="1"/>
    </xf>
    <xf numFmtId="0" fontId="5" fillId="2" borderId="10" xfId="0" applyFont="1" applyFill="1" applyBorder="1" applyAlignment="1" applyProtection="1">
      <alignment vertical="center"/>
      <protection hidden="1"/>
    </xf>
    <xf numFmtId="0" fontId="21" fillId="0" borderId="0" xfId="0" applyFont="1" applyAlignment="1" applyProtection="1">
      <alignment horizontal="right" vertical="center"/>
      <protection hidden="1"/>
    </xf>
    <xf numFmtId="10" fontId="26" fillId="0" borderId="0" xfId="0" applyNumberFormat="1" applyFont="1" applyAlignment="1" applyProtection="1">
      <alignment horizontal="right" vertical="center"/>
      <protection hidden="1"/>
    </xf>
    <xf numFmtId="2" fontId="27" fillId="0" borderId="0" xfId="0" applyNumberFormat="1" applyFont="1" applyAlignment="1" applyProtection="1">
      <alignment horizontal="right" vertical="center"/>
      <protection hidden="1"/>
    </xf>
    <xf numFmtId="0" fontId="23" fillId="0" borderId="0" xfId="0" applyFont="1" applyAlignment="1" applyProtection="1">
      <alignment horizontal="right" vertical="center"/>
      <protection hidden="1"/>
    </xf>
    <xf numFmtId="0" fontId="22" fillId="0" borderId="0" xfId="0" applyFont="1" applyAlignment="1" applyProtection="1">
      <alignment horizontal="right" vertical="center"/>
      <protection hidden="1"/>
    </xf>
    <xf numFmtId="0" fontId="0" fillId="0" borderId="0" xfId="0" applyAlignment="1" applyProtection="1">
      <alignment horizontal="left"/>
      <protection hidden="1"/>
    </xf>
    <xf numFmtId="2" fontId="17" fillId="0" borderId="0" xfId="0" applyNumberFormat="1" applyFont="1" applyAlignment="1" applyProtection="1">
      <alignment horizontal="left" vertical="center"/>
      <protection hidden="1"/>
    </xf>
    <xf numFmtId="0" fontId="33" fillId="2" borderId="4" xfId="0" applyFont="1" applyFill="1" applyBorder="1" applyAlignment="1" applyProtection="1">
      <alignment vertical="center"/>
      <protection hidden="1"/>
    </xf>
    <xf numFmtId="0" fontId="31" fillId="2" borderId="5" xfId="0" applyFont="1" applyFill="1" applyBorder="1" applyProtection="1">
      <protection hidden="1"/>
    </xf>
    <xf numFmtId="0" fontId="31" fillId="2" borderId="3" xfId="0" applyFont="1" applyFill="1" applyBorder="1" applyProtection="1">
      <protection hidden="1"/>
    </xf>
    <xf numFmtId="0" fontId="35" fillId="2" borderId="3" xfId="0" applyFont="1" applyFill="1" applyBorder="1" applyProtection="1">
      <protection hidden="1"/>
    </xf>
    <xf numFmtId="0" fontId="14" fillId="0" borderId="0" xfId="0" applyFont="1" applyProtection="1">
      <protection hidden="1"/>
    </xf>
    <xf numFmtId="2" fontId="29" fillId="0" borderId="0" xfId="0" applyNumberFormat="1" applyFont="1" applyAlignment="1" applyProtection="1">
      <alignment horizontal="right" vertical="center"/>
      <protection hidden="1"/>
    </xf>
    <xf numFmtId="0" fontId="13" fillId="2" borderId="4" xfId="0" applyFont="1" applyFill="1" applyBorder="1" applyAlignment="1" applyProtection="1">
      <alignment vertical="center"/>
      <protection hidden="1"/>
    </xf>
    <xf numFmtId="0" fontId="13" fillId="2" borderId="5" xfId="0" applyFont="1" applyFill="1" applyBorder="1" applyAlignment="1" applyProtection="1">
      <alignment vertical="center"/>
      <protection hidden="1"/>
    </xf>
    <xf numFmtId="0" fontId="13" fillId="2" borderId="3" xfId="0" applyFont="1" applyFill="1" applyBorder="1" applyAlignment="1" applyProtection="1">
      <alignment vertical="center"/>
      <protection hidden="1"/>
    </xf>
    <xf numFmtId="164" fontId="29" fillId="3" borderId="9" xfId="0" applyNumberFormat="1" applyFont="1" applyFill="1" applyBorder="1" applyAlignment="1" applyProtection="1">
      <alignment horizontal="right" vertical="center"/>
      <protection hidden="1"/>
    </xf>
    <xf numFmtId="165" fontId="32" fillId="3" borderId="9" xfId="0" applyNumberFormat="1" applyFont="1" applyFill="1" applyBorder="1" applyAlignment="1" applyProtection="1">
      <alignment horizontal="right" vertical="center"/>
      <protection hidden="1"/>
    </xf>
    <xf numFmtId="164" fontId="7" fillId="4" borderId="9" xfId="0" applyNumberFormat="1" applyFont="1" applyFill="1" applyBorder="1" applyAlignment="1" applyProtection="1">
      <alignment horizontal="right" vertical="center"/>
      <protection hidden="1"/>
    </xf>
    <xf numFmtId="4" fontId="25" fillId="3" borderId="9" xfId="0" applyNumberFormat="1" applyFont="1" applyFill="1" applyBorder="1" applyAlignment="1" applyProtection="1">
      <alignment horizontal="right" vertical="center"/>
      <protection hidden="1"/>
    </xf>
    <xf numFmtId="0" fontId="34" fillId="2" borderId="4" xfId="0" applyFont="1" applyFill="1" applyBorder="1" applyAlignment="1" applyProtection="1">
      <alignment vertical="center"/>
      <protection hidden="1"/>
    </xf>
    <xf numFmtId="0" fontId="35" fillId="2" borderId="5" xfId="0" applyFont="1" applyFill="1" applyBorder="1" applyProtection="1">
      <protection hidden="1"/>
    </xf>
    <xf numFmtId="0" fontId="43" fillId="0" borderId="0" xfId="0" applyFont="1" applyProtection="1">
      <protection hidden="1"/>
    </xf>
    <xf numFmtId="0" fontId="43" fillId="0" borderId="0" xfId="0" applyFont="1" applyAlignment="1" applyProtection="1">
      <alignment vertical="center"/>
      <protection hidden="1"/>
    </xf>
    <xf numFmtId="4" fontId="6" fillId="5" borderId="9" xfId="0" applyNumberFormat="1" applyFont="1" applyFill="1" applyBorder="1" applyAlignment="1" applyProtection="1">
      <alignment horizontal="right" vertical="center"/>
      <protection hidden="1"/>
    </xf>
    <xf numFmtId="4" fontId="29" fillId="3" borderId="9" xfId="0" applyNumberFormat="1" applyFont="1" applyFill="1" applyBorder="1" applyAlignment="1" applyProtection="1">
      <alignment horizontal="right" vertical="center"/>
      <protection hidden="1"/>
    </xf>
    <xf numFmtId="0" fontId="3" fillId="0" borderId="0" xfId="0" applyFont="1" applyProtection="1">
      <protection hidden="1"/>
    </xf>
    <xf numFmtId="0" fontId="1" fillId="0" borderId="0" xfId="0" applyFont="1" applyAlignment="1" applyProtection="1">
      <alignment horizontal="centerContinuous" vertical="center" wrapText="1"/>
      <protection hidden="1"/>
    </xf>
    <xf numFmtId="0" fontId="47" fillId="0" borderId="0" xfId="0" applyFont="1" applyAlignment="1" applyProtection="1">
      <alignment horizontal="centerContinuous" vertical="center" wrapText="1"/>
      <protection hidden="1"/>
    </xf>
    <xf numFmtId="0" fontId="9" fillId="0" borderId="0" xfId="0" applyFont="1" applyAlignment="1" applyProtection="1">
      <alignment horizontal="center" vertical="top"/>
      <protection hidden="1"/>
    </xf>
    <xf numFmtId="1" fontId="43" fillId="0" borderId="0" xfId="0" applyNumberFormat="1" applyFont="1" applyProtection="1">
      <protection hidden="1"/>
    </xf>
    <xf numFmtId="0" fontId="49" fillId="0" borderId="0" xfId="0" applyFont="1" applyProtection="1">
      <protection hidden="1"/>
    </xf>
    <xf numFmtId="0" fontId="18" fillId="6" borderId="11" xfId="0" applyFont="1" applyFill="1" applyBorder="1" applyAlignment="1" applyProtection="1">
      <alignment horizontal="centerContinuous" vertical="center"/>
      <protection hidden="1"/>
    </xf>
    <xf numFmtId="0" fontId="19" fillId="2" borderId="8" xfId="0" applyFont="1" applyFill="1" applyBorder="1" applyAlignment="1" applyProtection="1">
      <alignment horizontal="centerContinuous" vertical="center"/>
      <protection hidden="1"/>
    </xf>
    <xf numFmtId="0" fontId="6" fillId="7" borderId="0" xfId="0" applyFont="1" applyFill="1" applyAlignment="1" applyProtection="1">
      <alignment horizontal="center" vertical="center" wrapText="1"/>
      <protection hidden="1"/>
    </xf>
    <xf numFmtId="0" fontId="5" fillId="2" borderId="4" xfId="0" applyFont="1" applyFill="1" applyBorder="1" applyAlignment="1" applyProtection="1">
      <alignment vertical="center"/>
      <protection hidden="1"/>
    </xf>
    <xf numFmtId="0" fontId="50" fillId="7" borderId="0" xfId="0" applyFont="1" applyFill="1" applyAlignment="1" applyProtection="1">
      <alignment horizontal="center" shrinkToFit="1"/>
      <protection hidden="1"/>
    </xf>
    <xf numFmtId="0" fontId="12" fillId="2" borderId="9" xfId="0" applyFont="1" applyFill="1" applyBorder="1" applyAlignment="1" applyProtection="1">
      <alignment horizontal="center" vertical="center"/>
      <protection hidden="1"/>
    </xf>
    <xf numFmtId="0" fontId="23" fillId="6" borderId="9" xfId="0" applyFont="1" applyFill="1" applyBorder="1" applyAlignment="1" applyProtection="1">
      <alignment vertical="center"/>
      <protection hidden="1"/>
    </xf>
    <xf numFmtId="0" fontId="12" fillId="0" borderId="0" xfId="0" applyFont="1" applyAlignment="1" applyProtection="1">
      <alignment horizontal="centerContinuous" vertical="center"/>
      <protection hidden="1"/>
    </xf>
    <xf numFmtId="0" fontId="1" fillId="0" borderId="0" xfId="0" applyFont="1" applyAlignment="1" applyProtection="1">
      <alignment horizontal="centerContinuous" vertical="center"/>
      <protection hidden="1"/>
    </xf>
    <xf numFmtId="0" fontId="55" fillId="8" borderId="0" xfId="0" applyFont="1" applyFill="1" applyAlignment="1" applyProtection="1">
      <alignment horizontal="center"/>
      <protection hidden="1"/>
    </xf>
    <xf numFmtId="1" fontId="0" fillId="0" borderId="0" xfId="0" applyNumberFormat="1" applyProtection="1">
      <protection hidden="1"/>
    </xf>
    <xf numFmtId="164" fontId="66" fillId="7" borderId="9" xfId="0" applyNumberFormat="1" applyFont="1" applyFill="1" applyBorder="1" applyAlignment="1" applyProtection="1">
      <alignment vertical="center"/>
      <protection hidden="1"/>
    </xf>
    <xf numFmtId="0" fontId="23" fillId="6" borderId="9" xfId="0" applyFont="1" applyFill="1" applyBorder="1" applyAlignment="1" applyProtection="1">
      <alignment horizontal="center" vertical="center"/>
      <protection locked="0"/>
    </xf>
    <xf numFmtId="0" fontId="23" fillId="6" borderId="9" xfId="0" applyFont="1" applyFill="1" applyBorder="1" applyAlignment="1">
      <alignment horizontal="center" vertical="center"/>
    </xf>
    <xf numFmtId="0" fontId="0" fillId="9" borderId="13" xfId="0" applyFill="1" applyBorder="1" applyAlignment="1">
      <alignment horizontal="center" vertical="center"/>
    </xf>
    <xf numFmtId="0" fontId="0" fillId="0" borderId="8" xfId="0" applyBorder="1" applyAlignment="1">
      <alignment horizontal="center" vertical="center"/>
    </xf>
    <xf numFmtId="0" fontId="0" fillId="0" borderId="3" xfId="0" applyBorder="1" applyAlignment="1">
      <alignment horizontal="center" vertical="center"/>
    </xf>
    <xf numFmtId="0" fontId="0" fillId="0" borderId="0" xfId="0" applyAlignment="1">
      <alignment horizontal="center" vertical="top"/>
    </xf>
    <xf numFmtId="0" fontId="0" fillId="0" borderId="6" xfId="0" applyBorder="1" applyProtection="1">
      <protection locked="0"/>
    </xf>
    <xf numFmtId="0" fontId="0" fillId="0" borderId="4" xfId="0" applyBorder="1" applyProtection="1">
      <protection locked="0"/>
    </xf>
    <xf numFmtId="0" fontId="55" fillId="10" borderId="0" xfId="0" applyFont="1" applyFill="1" applyAlignment="1" applyProtection="1">
      <alignment horizontal="center"/>
      <protection hidden="1"/>
    </xf>
    <xf numFmtId="0" fontId="56" fillId="8" borderId="0" xfId="0" applyFont="1" applyFill="1" applyAlignment="1">
      <alignment horizontal="justify"/>
    </xf>
    <xf numFmtId="0" fontId="54" fillId="8" borderId="0" xfId="0" applyFont="1" applyFill="1" applyAlignment="1">
      <alignment horizontal="center"/>
    </xf>
    <xf numFmtId="0" fontId="55" fillId="8" borderId="0" xfId="0" applyFont="1" applyFill="1" applyAlignment="1">
      <alignment horizontal="center"/>
    </xf>
    <xf numFmtId="0" fontId="57" fillId="8" borderId="0" xfId="0" applyFont="1" applyFill="1" applyAlignment="1">
      <alignment horizontal="justify"/>
    </xf>
    <xf numFmtId="0" fontId="58" fillId="8" borderId="0" xfId="0" applyFont="1" applyFill="1" applyAlignment="1">
      <alignment horizontal="left" vertical="center" wrapText="1" indent="4"/>
    </xf>
    <xf numFmtId="0" fontId="58" fillId="8" borderId="0" xfId="0" applyFont="1" applyFill="1" applyAlignment="1">
      <alignment horizontal="left" vertical="center" indent="4"/>
    </xf>
    <xf numFmtId="0" fontId="59" fillId="8" borderId="0" xfId="0" applyFont="1" applyFill="1" applyAlignment="1">
      <alignment horizontal="left" vertical="center" wrapText="1" indent="4"/>
    </xf>
    <xf numFmtId="0" fontId="61" fillId="8" borderId="0" xfId="0" applyFont="1" applyFill="1" applyAlignment="1">
      <alignment horizontal="center" wrapText="1"/>
    </xf>
    <xf numFmtId="0" fontId="58" fillId="8" borderId="0" xfId="0" applyFont="1" applyFill="1" applyAlignment="1">
      <alignment horizontal="center"/>
    </xf>
    <xf numFmtId="0" fontId="58" fillId="8" borderId="0" xfId="0" applyFont="1" applyFill="1" applyAlignment="1">
      <alignment horizontal="justify"/>
    </xf>
    <xf numFmtId="0" fontId="60" fillId="8" borderId="0" xfId="0" applyFont="1" applyFill="1" applyAlignment="1">
      <alignment horizontal="justify"/>
    </xf>
    <xf numFmtId="0" fontId="60" fillId="8" borderId="0" xfId="0" applyFont="1" applyFill="1" applyAlignment="1">
      <alignment horizontal="center"/>
    </xf>
    <xf numFmtId="0" fontId="62" fillId="8" borderId="0" xfId="0" applyFont="1" applyFill="1" applyAlignment="1">
      <alignment horizontal="center"/>
    </xf>
    <xf numFmtId="0" fontId="69" fillId="8" borderId="0" xfId="0" applyFont="1" applyFill="1" applyAlignment="1">
      <alignment horizontal="center"/>
    </xf>
    <xf numFmtId="0" fontId="62" fillId="8" borderId="0" xfId="0" applyFont="1" applyFill="1" applyAlignment="1">
      <alignment horizontal="justify"/>
    </xf>
    <xf numFmtId="0" fontId="64" fillId="8" borderId="0" xfId="0" applyFont="1" applyFill="1" applyAlignment="1">
      <alignment horizontal="justify"/>
    </xf>
    <xf numFmtId="0" fontId="64" fillId="8" borderId="0" xfId="0" applyFont="1" applyFill="1" applyAlignment="1">
      <alignment horizontal="center" vertical="top" wrapText="1"/>
    </xf>
    <xf numFmtId="0" fontId="62" fillId="8" borderId="0" xfId="0" applyFont="1" applyFill="1" applyAlignment="1">
      <alignment horizontal="center" vertical="top" wrapText="1"/>
    </xf>
    <xf numFmtId="0" fontId="55" fillId="8" borderId="0" xfId="0" applyFont="1" applyFill="1" applyAlignment="1" applyProtection="1">
      <alignment horizontal="center"/>
      <protection locked="0"/>
    </xf>
    <xf numFmtId="0" fontId="18" fillId="11" borderId="9" xfId="0" applyFont="1" applyFill="1" applyBorder="1" applyAlignment="1">
      <alignment horizontal="center" vertical="center"/>
    </xf>
    <xf numFmtId="0" fontId="21" fillId="2" borderId="5" xfId="0" applyFont="1" applyFill="1" applyBorder="1" applyAlignment="1" applyProtection="1">
      <alignment vertical="center"/>
      <protection hidden="1"/>
    </xf>
    <xf numFmtId="4" fontId="25" fillId="3" borderId="8" xfId="0" applyNumberFormat="1" applyFont="1" applyFill="1" applyBorder="1" applyAlignment="1" applyProtection="1">
      <alignment horizontal="right" vertical="center"/>
      <protection hidden="1"/>
    </xf>
    <xf numFmtId="2" fontId="37" fillId="2" borderId="7" xfId="0" applyNumberFormat="1" applyFont="1" applyFill="1" applyBorder="1" applyAlignment="1" applyProtection="1">
      <alignment horizontal="left" vertical="center"/>
      <protection hidden="1"/>
    </xf>
    <xf numFmtId="4" fontId="37" fillId="3" borderId="8" xfId="0" applyNumberFormat="1" applyFont="1" applyFill="1" applyBorder="1" applyAlignment="1" applyProtection="1">
      <alignment horizontal="right" vertical="center"/>
      <protection hidden="1"/>
    </xf>
    <xf numFmtId="165" fontId="32" fillId="3" borderId="8" xfId="0" applyNumberFormat="1" applyFont="1" applyFill="1" applyBorder="1" applyAlignment="1" applyProtection="1">
      <alignment horizontal="right" vertical="center"/>
      <protection hidden="1"/>
    </xf>
    <xf numFmtId="165" fontId="32" fillId="0" borderId="14" xfId="0" applyNumberFormat="1" applyFont="1" applyBorder="1" applyAlignment="1" applyProtection="1">
      <alignment horizontal="right" vertical="center"/>
      <protection hidden="1"/>
    </xf>
    <xf numFmtId="164" fontId="48" fillId="0" borderId="14" xfId="0" applyNumberFormat="1" applyFont="1" applyBorder="1" applyAlignment="1" applyProtection="1">
      <alignment horizontal="right" vertical="center"/>
      <protection hidden="1"/>
    </xf>
    <xf numFmtId="0" fontId="72" fillId="0" borderId="14" xfId="0" applyFont="1" applyBorder="1" applyProtection="1">
      <protection hidden="1"/>
    </xf>
    <xf numFmtId="4" fontId="73" fillId="0" borderId="14" xfId="0" applyNumberFormat="1" applyFont="1" applyBorder="1" applyAlignment="1" applyProtection="1">
      <alignment horizontal="right" vertical="center"/>
      <protection hidden="1"/>
    </xf>
    <xf numFmtId="4" fontId="74" fillId="0" borderId="14" xfId="0" applyNumberFormat="1" applyFont="1" applyBorder="1" applyAlignment="1" applyProtection="1">
      <alignment horizontal="right" vertical="center"/>
      <protection hidden="1"/>
    </xf>
    <xf numFmtId="2" fontId="23" fillId="12" borderId="12" xfId="0" applyNumberFormat="1" applyFont="1" applyFill="1" applyBorder="1" applyAlignment="1" applyProtection="1">
      <alignment horizontal="right" vertical="center"/>
      <protection locked="0"/>
    </xf>
    <xf numFmtId="2" fontId="23" fillId="12" borderId="1" xfId="0" applyNumberFormat="1" applyFont="1" applyFill="1" applyBorder="1" applyAlignment="1" applyProtection="1">
      <alignment horizontal="right" vertical="center"/>
      <protection locked="0"/>
    </xf>
    <xf numFmtId="2" fontId="23" fillId="12" borderId="1" xfId="0" applyNumberFormat="1" applyFont="1" applyFill="1" applyBorder="1" applyAlignment="1" applyProtection="1">
      <alignment horizontal="right"/>
      <protection locked="0"/>
    </xf>
    <xf numFmtId="2" fontId="23" fillId="12" borderId="2" xfId="0" applyNumberFormat="1" applyFont="1" applyFill="1" applyBorder="1" applyAlignment="1" applyProtection="1">
      <alignment horizontal="right"/>
      <protection locked="0"/>
    </xf>
    <xf numFmtId="0" fontId="15" fillId="0" borderId="0" xfId="0" applyFont="1" applyAlignment="1" applyProtection="1">
      <alignment horizontal="centerContinuous" vertical="center"/>
      <protection hidden="1"/>
    </xf>
    <xf numFmtId="0" fontId="0" fillId="0" borderId="0" xfId="0" applyAlignment="1">
      <alignment horizontal="centerContinuous" vertical="center"/>
    </xf>
    <xf numFmtId="164" fontId="48" fillId="13" borderId="8" xfId="0" applyNumberFormat="1" applyFont="1" applyFill="1" applyBorder="1" applyAlignment="1" applyProtection="1">
      <alignment horizontal="right" vertical="center"/>
      <protection hidden="1"/>
    </xf>
    <xf numFmtId="164" fontId="48" fillId="13" borderId="9" xfId="0" applyNumberFormat="1" applyFont="1" applyFill="1" applyBorder="1" applyAlignment="1" applyProtection="1">
      <alignment horizontal="right" vertical="center"/>
      <protection hidden="1"/>
    </xf>
    <xf numFmtId="0" fontId="1" fillId="0" borderId="0" xfId="0" applyFont="1" applyAlignment="1" applyProtection="1">
      <alignment horizontal="center" vertical="top" wrapText="1"/>
      <protection hidden="1"/>
    </xf>
  </cellXfs>
  <cellStyles count="2">
    <cellStyle name="Lien hypertexte" xfId="1" builtinId="8"/>
    <cellStyle name="Normal" xfId="0" builtinId="0"/>
  </cellStyles>
  <dxfs count="8">
    <dxf>
      <fill>
        <patternFill>
          <bgColor indexed="13"/>
        </patternFill>
      </fill>
    </dxf>
    <dxf>
      <font>
        <b/>
        <i val="0"/>
        <strike val="0"/>
        <condense val="0"/>
        <extend val="0"/>
        <color indexed="13"/>
      </font>
      <fill>
        <patternFill>
          <bgColor indexed="12"/>
        </patternFill>
      </fill>
    </dxf>
    <dxf>
      <border diagonalUp="0" diagonalDown="0">
        <left style="thin">
          <color indexed="64"/>
        </left>
        <right/>
        <top style="thin">
          <color indexed="64"/>
        </top>
        <bottom style="thin">
          <color indexed="64"/>
        </bottom>
        <vertical/>
        <horizontal/>
      </border>
      <protection locked="0" hidden="0"/>
    </dxf>
    <dxf>
      <numFmt numFmtId="0" formatCode="General"/>
      <alignment horizontal="center" vertical="center" textRotation="0" wrapText="0" indent="0" justifyLastLine="0" shrinkToFit="0" readingOrder="0"/>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ill>
        <patternFill patternType="solid">
          <fgColor indexed="64"/>
          <bgColor theme="9" tint="0.79998168889431442"/>
        </patternFill>
      </fill>
      <alignment horizontal="center" vertical="center" textRotation="0" wrapText="0" indent="0" justifyLastLine="0" shrinkToFit="0" readingOrder="0"/>
    </dxf>
  </dxfs>
  <tableStyles count="0" defaultTableStyle="TableStyleMedium9" defaultPivotStyle="PivotStyleLight16"/>
  <colors>
    <mruColors>
      <color rgb="FFFFFFE1"/>
      <color rgb="FFCCFFFF"/>
      <color rgb="FFFFFF99"/>
      <color rgb="FFE2E5EA"/>
      <color rgb="FFE2E2E2"/>
      <color rgb="FFE6E6E6"/>
      <color rgb="FFDBDBDB"/>
      <color rgb="FFDDDDDD"/>
      <color rgb="FF800000"/>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hyperlink" Target="#TableINSEE!A1"/><Relationship Id="rId2" Type="http://schemas.openxmlformats.org/officeDocument/2006/relationships/image" Target="../media/image2.png"/><Relationship Id="rId1" Type="http://schemas.openxmlformats.org/officeDocument/2006/relationships/hyperlink" Target="#Aide!A4"/><Relationship Id="rId5" Type="http://schemas.openxmlformats.org/officeDocument/2006/relationships/image" Target="../media/image4.png"/><Relationship Id="rId4" Type="http://schemas.openxmlformats.org/officeDocument/2006/relationships/image" Target="../media/image3.png"/></Relationships>
</file>

<file path=xl/drawings/_rels/drawing2.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hyperlink" Target="#'Saisie de vos salaires'!D9"/><Relationship Id="rId1" Type="http://schemas.openxmlformats.org/officeDocument/2006/relationships/image" Target="../media/image5.png"/></Relationships>
</file>

<file path=xl/drawings/_rels/drawing3.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hyperlink" Target="#'Saisie de vos salaires'!D9"/></Relationships>
</file>

<file path=xl/drawings/drawing1.xml><?xml version="1.0" encoding="utf-8"?>
<xdr:wsDr xmlns:xdr="http://schemas.openxmlformats.org/drawingml/2006/spreadsheetDrawing" xmlns:a="http://schemas.openxmlformats.org/drawingml/2006/main">
  <xdr:twoCellAnchor>
    <xdr:from>
      <xdr:col>3</xdr:col>
      <xdr:colOff>47625</xdr:colOff>
      <xdr:row>0</xdr:row>
      <xdr:rowOff>219076</xdr:rowOff>
    </xdr:from>
    <xdr:to>
      <xdr:col>21</xdr:col>
      <xdr:colOff>581025</xdr:colOff>
      <xdr:row>0</xdr:row>
      <xdr:rowOff>1038226</xdr:rowOff>
    </xdr:to>
    <xdr:sp macro="" textlink="">
      <xdr:nvSpPr>
        <xdr:cNvPr id="1070" name="Text Box 10">
          <a:extLst>
            <a:ext uri="{FF2B5EF4-FFF2-40B4-BE49-F238E27FC236}">
              <a16:creationId xmlns:a16="http://schemas.microsoft.com/office/drawing/2014/main" id="{00000000-0008-0000-0000-00002E040000}"/>
            </a:ext>
          </a:extLst>
        </xdr:cNvPr>
        <xdr:cNvSpPr txBox="1">
          <a:spLocks noChangeArrowheads="1"/>
        </xdr:cNvSpPr>
      </xdr:nvSpPr>
      <xdr:spPr bwMode="auto">
        <a:xfrm>
          <a:off x="2343150" y="219076"/>
          <a:ext cx="12906375" cy="819150"/>
        </a:xfrm>
        <a:prstGeom prst="rect">
          <a:avLst/>
        </a:prstGeom>
        <a:noFill/>
        <a:ln w="9525">
          <a:noFill/>
          <a:round/>
          <a:headEnd/>
          <a:tailEnd/>
        </a:ln>
      </xdr:spPr>
      <xdr:txBody>
        <a:bodyPr vertOverflow="clip" wrap="square" lIns="20160" tIns="20160" rIns="20160" bIns="20160" anchor="t" upright="1"/>
        <a:lstStyle/>
        <a:p>
          <a:pPr algn="ctr" rtl="0">
            <a:defRPr sz="1000"/>
          </a:pPr>
          <a:r>
            <a:rPr lang="fr-FR" sz="1500" b="1" i="0" u="sng" strike="noStrike" baseline="0">
              <a:solidFill>
                <a:srgbClr val="003300"/>
              </a:solidFill>
              <a:latin typeface="Arial"/>
              <a:cs typeface="Arial"/>
            </a:rPr>
            <a:t>Ce document sert à valoriser le rattrapage minimum à revendiquer avant toute Négociation Annuelle des salaires sur l'année à venir</a:t>
          </a:r>
          <a:r>
            <a:rPr lang="fr-FR" sz="1500" b="1" i="0" u="none" strike="noStrike" baseline="0">
              <a:solidFill>
                <a:srgbClr val="003300"/>
              </a:solidFill>
              <a:latin typeface="Arial"/>
              <a:cs typeface="Arial"/>
            </a:rPr>
            <a:t> </a:t>
          </a:r>
          <a:endParaRPr lang="fr-FR" sz="1000" b="1" i="0" u="none" strike="noStrike" baseline="0">
            <a:solidFill>
              <a:srgbClr val="003300"/>
            </a:solidFill>
            <a:latin typeface="Arial"/>
            <a:cs typeface="Arial"/>
          </a:endParaRPr>
        </a:p>
        <a:p>
          <a:pPr algn="ctr" rtl="0">
            <a:defRPr sz="1000"/>
          </a:pPr>
          <a:r>
            <a:rPr lang="fr-FR" sz="1000" b="1" i="0" u="none" strike="noStrike" baseline="0">
              <a:solidFill>
                <a:srgbClr val="003300"/>
              </a:solidFill>
              <a:latin typeface="Arial"/>
              <a:cs typeface="Arial"/>
            </a:rPr>
            <a:t>(par une prime correspondante à la perte antérieure en valeur (€), puis par l'application d'un pourcentage compensant le retard pris avant d'engager la NOE annuelle.) </a:t>
          </a:r>
        </a:p>
        <a:p>
          <a:pPr algn="ctr" rtl="0">
            <a:defRPr sz="1000"/>
          </a:pPr>
          <a:r>
            <a:rPr lang="fr-FR" sz="1000" b="1" i="0" u="none" strike="noStrike" baseline="0">
              <a:solidFill>
                <a:srgbClr val="003300"/>
              </a:solidFill>
              <a:latin typeface="Arial"/>
              <a:cs typeface="Arial"/>
            </a:rPr>
            <a:t>Ex : </a:t>
          </a:r>
          <a:r>
            <a:rPr lang="fr-FR" sz="1200" b="1" i="0" u="none" strike="noStrike" baseline="0">
              <a:solidFill>
                <a:srgbClr val="003300"/>
              </a:solidFill>
              <a:latin typeface="Arial"/>
              <a:cs typeface="Arial"/>
            </a:rPr>
            <a:t>Prime rattrapage </a:t>
          </a:r>
          <a:r>
            <a:rPr lang="fr-FR" sz="1400" b="1" i="0" u="none" strike="noStrike" baseline="0">
              <a:solidFill>
                <a:srgbClr val="000080"/>
              </a:solidFill>
              <a:latin typeface="Arial"/>
              <a:cs typeface="Arial"/>
            </a:rPr>
            <a:t>(A)</a:t>
          </a:r>
          <a:r>
            <a:rPr lang="fr-FR" sz="1600" b="1" i="0" u="none" strike="noStrike" baseline="0">
              <a:solidFill>
                <a:srgbClr val="003300"/>
              </a:solidFill>
              <a:latin typeface="Arial"/>
              <a:cs typeface="Arial"/>
            </a:rPr>
            <a:t> </a:t>
          </a:r>
          <a:r>
            <a:rPr lang="fr-FR" sz="1000" b="1" i="0" u="none" strike="noStrike" baseline="0">
              <a:solidFill>
                <a:srgbClr val="003300"/>
              </a:solidFill>
              <a:latin typeface="Arial"/>
              <a:cs typeface="Arial"/>
            </a:rPr>
            <a:t> + </a:t>
          </a:r>
          <a:r>
            <a:rPr lang="fr-FR" sz="1200" b="1" i="0" u="none" strike="noStrike" baseline="0">
              <a:solidFill>
                <a:srgbClr val="003300"/>
              </a:solidFill>
              <a:latin typeface="Arial"/>
              <a:cs typeface="Arial"/>
            </a:rPr>
            <a:t>% de rattrapage</a:t>
          </a:r>
          <a:r>
            <a:rPr lang="fr-FR" sz="1000" b="1" i="0" u="none" strike="noStrike" baseline="0">
              <a:solidFill>
                <a:srgbClr val="003300"/>
              </a:solidFill>
              <a:latin typeface="Arial"/>
              <a:cs typeface="Arial"/>
            </a:rPr>
            <a:t> </a:t>
          </a:r>
          <a:r>
            <a:rPr lang="fr-FR" sz="1400" b="1" i="0" u="none" strike="noStrike" baseline="0">
              <a:solidFill>
                <a:srgbClr val="800000"/>
              </a:solidFill>
              <a:latin typeface="Arial"/>
              <a:cs typeface="Arial"/>
            </a:rPr>
            <a:t>(B)</a:t>
          </a:r>
          <a:r>
            <a:rPr lang="fr-FR" sz="1000" b="1" i="0" u="none" strike="noStrike" baseline="0">
              <a:solidFill>
                <a:srgbClr val="003300"/>
              </a:solidFill>
              <a:latin typeface="Arial"/>
              <a:cs typeface="Arial"/>
            </a:rPr>
            <a:t> +</a:t>
          </a:r>
          <a:r>
            <a:rPr lang="fr-FR" sz="1200" b="1" i="0" u="none" strike="noStrike" baseline="0">
              <a:solidFill>
                <a:srgbClr val="003300"/>
              </a:solidFill>
              <a:latin typeface="Arial"/>
              <a:cs typeface="Arial"/>
            </a:rPr>
            <a:t> % NAO à venir</a:t>
          </a:r>
        </a:p>
        <a:p>
          <a:pPr algn="ctr" rtl="0">
            <a:defRPr sz="1000"/>
          </a:pPr>
          <a:r>
            <a:rPr lang="fr-FR" sz="1000" b="1" i="0" u="none" strike="noStrike" baseline="0">
              <a:solidFill>
                <a:srgbClr val="000000"/>
              </a:solidFill>
              <a:latin typeface="Calibri"/>
            </a:rPr>
            <a:t>Tous les indices utilisés dans ce tableau font référence aux Indices INSEE des Prix à la Consommation.</a:t>
          </a:r>
        </a:p>
        <a:p>
          <a:pPr algn="ctr" rtl="0">
            <a:defRPr sz="1000"/>
          </a:pPr>
          <a:endParaRPr lang="fr-FR" sz="1200" b="1" i="0" u="none" strike="noStrike" baseline="0">
            <a:solidFill>
              <a:srgbClr val="003300"/>
            </a:solidFill>
            <a:latin typeface="Arial"/>
            <a:cs typeface="Arial"/>
          </a:endParaRPr>
        </a:p>
        <a:p>
          <a:pPr algn="ctr" rtl="0">
            <a:defRPr sz="1000"/>
          </a:pPr>
          <a:endParaRPr lang="fr-FR" sz="1000" b="1" i="0" u="none" strike="noStrike" baseline="0">
            <a:solidFill>
              <a:srgbClr val="003300"/>
            </a:solidFill>
            <a:latin typeface="Arial"/>
            <a:cs typeface="Arial"/>
          </a:endParaRPr>
        </a:p>
        <a:p>
          <a:pPr algn="ctr" rtl="0">
            <a:defRPr sz="1000"/>
          </a:pPr>
          <a:endParaRPr lang="fr-FR" sz="1000" b="1" i="0" u="none" strike="noStrike" baseline="0">
            <a:solidFill>
              <a:srgbClr val="003300"/>
            </a:solidFill>
            <a:latin typeface="Arial"/>
            <a:cs typeface="Arial"/>
          </a:endParaRPr>
        </a:p>
        <a:p>
          <a:pPr algn="ctr" rtl="0">
            <a:defRPr sz="1000"/>
          </a:pPr>
          <a:endParaRPr lang="fr-FR" sz="1000" b="1" i="0" u="none" strike="noStrike" baseline="0">
            <a:solidFill>
              <a:srgbClr val="003300"/>
            </a:solidFill>
            <a:latin typeface="Arial"/>
            <a:cs typeface="Arial"/>
          </a:endParaRPr>
        </a:p>
      </xdr:txBody>
    </xdr:sp>
    <xdr:clientData/>
  </xdr:twoCellAnchor>
  <xdr:twoCellAnchor editAs="oneCell">
    <xdr:from>
      <xdr:col>1</xdr:col>
      <xdr:colOff>0</xdr:colOff>
      <xdr:row>42</xdr:row>
      <xdr:rowOff>47625</xdr:rowOff>
    </xdr:from>
    <xdr:to>
      <xdr:col>2</xdr:col>
      <xdr:colOff>485775</xdr:colOff>
      <xdr:row>43</xdr:row>
      <xdr:rowOff>66675</xdr:rowOff>
    </xdr:to>
    <xdr:sp macro="" textlink="">
      <xdr:nvSpPr>
        <xdr:cNvPr id="1090" name="Text Box 66">
          <a:extLst>
            <a:ext uri="{FF2B5EF4-FFF2-40B4-BE49-F238E27FC236}">
              <a16:creationId xmlns:a16="http://schemas.microsoft.com/office/drawing/2014/main" id="{00000000-0008-0000-0000-000042040000}"/>
            </a:ext>
          </a:extLst>
        </xdr:cNvPr>
        <xdr:cNvSpPr txBox="1">
          <a:spLocks noChangeArrowheads="1"/>
        </xdr:cNvSpPr>
      </xdr:nvSpPr>
      <xdr:spPr bwMode="auto">
        <a:xfrm>
          <a:off x="514350" y="10601325"/>
          <a:ext cx="1533525" cy="180975"/>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fr-FR" sz="800" b="1" i="0" u="none" strike="noStrike" baseline="0">
              <a:solidFill>
                <a:srgbClr val="800080"/>
              </a:solidFill>
              <a:latin typeface="Arial"/>
              <a:cs typeface="Arial"/>
            </a:rPr>
            <a:t>Passer la souris ci-dessus</a:t>
          </a:r>
        </a:p>
      </xdr:txBody>
    </xdr:sp>
    <xdr:clientData fPrintsWithSheet="0"/>
  </xdr:twoCellAnchor>
  <xdr:twoCellAnchor editAs="oneCell">
    <xdr:from>
      <xdr:col>1</xdr:col>
      <xdr:colOff>0</xdr:colOff>
      <xdr:row>45</xdr:row>
      <xdr:rowOff>47625</xdr:rowOff>
    </xdr:from>
    <xdr:to>
      <xdr:col>2</xdr:col>
      <xdr:colOff>485775</xdr:colOff>
      <xdr:row>46</xdr:row>
      <xdr:rowOff>0</xdr:rowOff>
    </xdr:to>
    <xdr:sp macro="" textlink="">
      <xdr:nvSpPr>
        <xdr:cNvPr id="1091" name="Text Box 67">
          <a:extLst>
            <a:ext uri="{FF2B5EF4-FFF2-40B4-BE49-F238E27FC236}">
              <a16:creationId xmlns:a16="http://schemas.microsoft.com/office/drawing/2014/main" id="{00000000-0008-0000-0000-000043040000}"/>
            </a:ext>
          </a:extLst>
        </xdr:cNvPr>
        <xdr:cNvSpPr txBox="1">
          <a:spLocks noChangeArrowheads="1"/>
        </xdr:cNvSpPr>
      </xdr:nvSpPr>
      <xdr:spPr bwMode="auto">
        <a:xfrm>
          <a:off x="514350" y="11296650"/>
          <a:ext cx="1533525" cy="180975"/>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fr-FR" sz="800" b="1" i="0" u="none" strike="noStrike" baseline="0">
              <a:solidFill>
                <a:srgbClr val="800080"/>
              </a:solidFill>
              <a:latin typeface="Arial"/>
              <a:cs typeface="Arial"/>
            </a:rPr>
            <a:t>Passer la souris ci-dessus</a:t>
          </a:r>
        </a:p>
      </xdr:txBody>
    </xdr:sp>
    <xdr:clientData fPrintsWithSheet="0"/>
  </xdr:twoCellAnchor>
  <xdr:twoCellAnchor editAs="oneCell">
    <xdr:from>
      <xdr:col>1</xdr:col>
      <xdr:colOff>0</xdr:colOff>
      <xdr:row>49</xdr:row>
      <xdr:rowOff>47625</xdr:rowOff>
    </xdr:from>
    <xdr:to>
      <xdr:col>2</xdr:col>
      <xdr:colOff>485775</xdr:colOff>
      <xdr:row>50</xdr:row>
      <xdr:rowOff>0</xdr:rowOff>
    </xdr:to>
    <xdr:sp macro="" textlink="">
      <xdr:nvSpPr>
        <xdr:cNvPr id="1092" name="Text Box 68">
          <a:extLst>
            <a:ext uri="{FF2B5EF4-FFF2-40B4-BE49-F238E27FC236}">
              <a16:creationId xmlns:a16="http://schemas.microsoft.com/office/drawing/2014/main" id="{00000000-0008-0000-0000-000044040000}"/>
            </a:ext>
          </a:extLst>
        </xdr:cNvPr>
        <xdr:cNvSpPr txBox="1">
          <a:spLocks noChangeArrowheads="1"/>
        </xdr:cNvSpPr>
      </xdr:nvSpPr>
      <xdr:spPr bwMode="auto">
        <a:xfrm>
          <a:off x="514350" y="12077700"/>
          <a:ext cx="1533525" cy="180975"/>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fr-FR" sz="800" b="1" i="0" u="none" strike="noStrike" baseline="0">
              <a:solidFill>
                <a:srgbClr val="800080"/>
              </a:solidFill>
              <a:latin typeface="Arial"/>
              <a:cs typeface="Arial"/>
            </a:rPr>
            <a:t>Passer la souris ci-dessus</a:t>
          </a:r>
        </a:p>
      </xdr:txBody>
    </xdr:sp>
    <xdr:clientData fPrintsWithSheet="0"/>
  </xdr:twoCellAnchor>
  <xdr:twoCellAnchor editAs="oneCell">
    <xdr:from>
      <xdr:col>20</xdr:col>
      <xdr:colOff>238126</xdr:colOff>
      <xdr:row>2</xdr:row>
      <xdr:rowOff>76202</xdr:rowOff>
    </xdr:from>
    <xdr:to>
      <xdr:col>21</xdr:col>
      <xdr:colOff>76200</xdr:colOff>
      <xdr:row>4</xdr:row>
      <xdr:rowOff>190501</xdr:rowOff>
    </xdr:to>
    <xdr:pic>
      <xdr:nvPicPr>
        <xdr:cNvPr id="1110" name="Picture 70" descr="Help">
          <a:hlinkClick xmlns:r="http://schemas.openxmlformats.org/officeDocument/2006/relationships" r:id="rId1" tooltip="Aide"/>
          <a:extLst>
            <a:ext uri="{FF2B5EF4-FFF2-40B4-BE49-F238E27FC236}">
              <a16:creationId xmlns:a16="http://schemas.microsoft.com/office/drawing/2014/main" id="{00000000-0008-0000-0000-00005604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4220826" y="1323977"/>
          <a:ext cx="523874" cy="523874"/>
        </a:xfrm>
        <a:prstGeom prst="rect">
          <a:avLst/>
        </a:prstGeom>
        <a:noFill/>
        <a:ln w="9525">
          <a:noFill/>
          <a:miter lim="800000"/>
          <a:headEnd/>
          <a:tailEnd/>
        </a:ln>
      </xdr:spPr>
    </xdr:pic>
    <xdr:clientData fPrintsWithSheet="0"/>
  </xdr:twoCellAnchor>
  <xdr:twoCellAnchor editAs="oneCell">
    <xdr:from>
      <xdr:col>20</xdr:col>
      <xdr:colOff>238125</xdr:colOff>
      <xdr:row>1</xdr:row>
      <xdr:rowOff>76199</xdr:rowOff>
    </xdr:from>
    <xdr:to>
      <xdr:col>21</xdr:col>
      <xdr:colOff>76200</xdr:colOff>
      <xdr:row>2</xdr:row>
      <xdr:rowOff>95249</xdr:rowOff>
    </xdr:to>
    <xdr:sp macro="" textlink="">
      <xdr:nvSpPr>
        <xdr:cNvPr id="2" name="ZoneTexte 1">
          <a:hlinkClick xmlns:r="http://schemas.openxmlformats.org/officeDocument/2006/relationships" r:id="rId1"/>
          <a:extLst>
            <a:ext uri="{FF2B5EF4-FFF2-40B4-BE49-F238E27FC236}">
              <a16:creationId xmlns:a16="http://schemas.microsoft.com/office/drawing/2014/main" id="{A96F8576-2762-8B35-C627-67454214AFD1}"/>
            </a:ext>
          </a:extLst>
        </xdr:cNvPr>
        <xdr:cNvSpPr txBox="1"/>
      </xdr:nvSpPr>
      <xdr:spPr>
        <a:xfrm>
          <a:off x="14220825" y="1123949"/>
          <a:ext cx="523875" cy="219075"/>
        </a:xfrm>
        <a:prstGeom prst="rect">
          <a:avLst/>
        </a:prstGeom>
        <a:solidFill>
          <a:schemeClr val="accent6">
            <a:lumMod val="40000"/>
            <a:lumOff val="6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marL="0" indent="0" algn="ctr"/>
          <a:r>
            <a:rPr lang="fr-FR" sz="1000" b="1">
              <a:solidFill>
                <a:srgbClr val="FF0000"/>
              </a:solidFill>
              <a:latin typeface="+mn-lt"/>
              <a:ea typeface="+mn-ea"/>
              <a:cs typeface="+mn-cs"/>
            </a:rPr>
            <a:t>AIDE</a:t>
          </a:r>
        </a:p>
      </xdr:txBody>
    </xdr:sp>
    <xdr:clientData/>
  </xdr:twoCellAnchor>
  <xdr:twoCellAnchor editAs="oneCell">
    <xdr:from>
      <xdr:col>3</xdr:col>
      <xdr:colOff>466725</xdr:colOff>
      <xdr:row>2</xdr:row>
      <xdr:rowOff>38100</xdr:rowOff>
    </xdr:from>
    <xdr:to>
      <xdr:col>4</xdr:col>
      <xdr:colOff>340095</xdr:colOff>
      <xdr:row>4</xdr:row>
      <xdr:rowOff>187695</xdr:rowOff>
    </xdr:to>
    <xdr:pic>
      <xdr:nvPicPr>
        <xdr:cNvPr id="4" name="Image 3">
          <a:hlinkClick xmlns:r="http://schemas.openxmlformats.org/officeDocument/2006/relationships" r:id="rId3"/>
          <a:extLst>
            <a:ext uri="{FF2B5EF4-FFF2-40B4-BE49-F238E27FC236}">
              <a16:creationId xmlns:a16="http://schemas.microsoft.com/office/drawing/2014/main" id="{B5C3F925-45A1-7B72-560C-72CF6A6D58DD}"/>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2762250" y="1285875"/>
          <a:ext cx="559170" cy="559170"/>
        </a:xfrm>
        <a:prstGeom prst="rect">
          <a:avLst/>
        </a:prstGeom>
      </xdr:spPr>
    </xdr:pic>
    <xdr:clientData/>
  </xdr:twoCellAnchor>
  <xdr:twoCellAnchor editAs="oneCell">
    <xdr:from>
      <xdr:col>3</xdr:col>
      <xdr:colOff>161925</xdr:colOff>
      <xdr:row>1</xdr:row>
      <xdr:rowOff>9525</xdr:rowOff>
    </xdr:from>
    <xdr:to>
      <xdr:col>5</xdr:col>
      <xdr:colOff>28575</xdr:colOff>
      <xdr:row>2</xdr:row>
      <xdr:rowOff>28576</xdr:rowOff>
    </xdr:to>
    <xdr:sp macro="" textlink="">
      <xdr:nvSpPr>
        <xdr:cNvPr id="5" name="ZoneTexte 4">
          <a:hlinkClick xmlns:r="http://schemas.openxmlformats.org/officeDocument/2006/relationships" r:id="rId3"/>
          <a:extLst>
            <a:ext uri="{FF2B5EF4-FFF2-40B4-BE49-F238E27FC236}">
              <a16:creationId xmlns:a16="http://schemas.microsoft.com/office/drawing/2014/main" id="{397059BC-C74C-4E1A-A09A-F5B748C19257}"/>
            </a:ext>
          </a:extLst>
        </xdr:cNvPr>
        <xdr:cNvSpPr txBox="1"/>
      </xdr:nvSpPr>
      <xdr:spPr>
        <a:xfrm>
          <a:off x="2457450" y="1057275"/>
          <a:ext cx="1266825" cy="219076"/>
        </a:xfrm>
        <a:prstGeom prst="rect">
          <a:avLst/>
        </a:prstGeom>
        <a:solidFill>
          <a:schemeClr val="accent6">
            <a:lumMod val="40000"/>
            <a:lumOff val="6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lang="fr-FR" sz="1000" b="1">
              <a:solidFill>
                <a:srgbClr val="FF0000"/>
              </a:solidFill>
            </a:rPr>
            <a:t>SAISIE NOUVEL INDICE</a:t>
          </a:r>
        </a:p>
      </xdr:txBody>
    </xdr:sp>
    <xdr:clientData/>
  </xdr:twoCellAnchor>
  <xdr:twoCellAnchor editAs="oneCell">
    <xdr:from>
      <xdr:col>0</xdr:col>
      <xdr:colOff>1</xdr:colOff>
      <xdr:row>0</xdr:row>
      <xdr:rowOff>698243</xdr:rowOff>
    </xdr:from>
    <xdr:to>
      <xdr:col>3</xdr:col>
      <xdr:colOff>9526</xdr:colOff>
      <xdr:row>3</xdr:row>
      <xdr:rowOff>152267</xdr:rowOff>
    </xdr:to>
    <xdr:pic>
      <xdr:nvPicPr>
        <xdr:cNvPr id="6" name="Image 5">
          <a:extLst>
            <a:ext uri="{FF2B5EF4-FFF2-40B4-BE49-F238E27FC236}">
              <a16:creationId xmlns:a16="http://schemas.microsoft.com/office/drawing/2014/main" id="{961D8FFB-2C27-ED2C-5EB1-ECC7EEF099F3}"/>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1" y="698243"/>
          <a:ext cx="2305050" cy="93992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314325</xdr:colOff>
      <xdr:row>6</xdr:row>
      <xdr:rowOff>57150</xdr:rowOff>
    </xdr:from>
    <xdr:to>
      <xdr:col>0</xdr:col>
      <xdr:colOff>428625</xdr:colOff>
      <xdr:row>6</xdr:row>
      <xdr:rowOff>171450</xdr:rowOff>
    </xdr:to>
    <xdr:pic>
      <xdr:nvPicPr>
        <xdr:cNvPr id="2052" name="Picture 1" descr="*">
          <a:extLst>
            <a:ext uri="{FF2B5EF4-FFF2-40B4-BE49-F238E27FC236}">
              <a16:creationId xmlns:a16="http://schemas.microsoft.com/office/drawing/2014/main" id="{00000000-0008-0000-0100-000004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14325" y="1095375"/>
          <a:ext cx="114300" cy="114300"/>
        </a:xfrm>
        <a:prstGeom prst="rect">
          <a:avLst/>
        </a:prstGeom>
        <a:noFill/>
        <a:ln w="9525">
          <a:noFill/>
          <a:miter lim="800000"/>
          <a:headEnd/>
          <a:tailEnd/>
        </a:ln>
      </xdr:spPr>
    </xdr:pic>
    <xdr:clientData/>
  </xdr:twoCellAnchor>
  <xdr:twoCellAnchor editAs="oneCell">
    <xdr:from>
      <xdr:col>0</xdr:col>
      <xdr:colOff>323850</xdr:colOff>
      <xdr:row>7</xdr:row>
      <xdr:rowOff>38100</xdr:rowOff>
    </xdr:from>
    <xdr:to>
      <xdr:col>0</xdr:col>
      <xdr:colOff>438150</xdr:colOff>
      <xdr:row>7</xdr:row>
      <xdr:rowOff>152400</xdr:rowOff>
    </xdr:to>
    <xdr:pic>
      <xdr:nvPicPr>
        <xdr:cNvPr id="2053" name="Picture 2" descr="*">
          <a:extLst>
            <a:ext uri="{FF2B5EF4-FFF2-40B4-BE49-F238E27FC236}">
              <a16:creationId xmlns:a16="http://schemas.microsoft.com/office/drawing/2014/main" id="{00000000-0008-0000-0100-000005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23850" y="1495425"/>
          <a:ext cx="114300" cy="114300"/>
        </a:xfrm>
        <a:prstGeom prst="rect">
          <a:avLst/>
        </a:prstGeom>
        <a:noFill/>
        <a:ln w="9525">
          <a:noFill/>
          <a:miter lim="800000"/>
          <a:headEnd/>
          <a:tailEnd/>
        </a:ln>
      </xdr:spPr>
    </xdr:pic>
    <xdr:clientData/>
  </xdr:twoCellAnchor>
  <xdr:twoCellAnchor editAs="oneCell">
    <xdr:from>
      <xdr:col>0</xdr:col>
      <xdr:colOff>6591300</xdr:colOff>
      <xdr:row>0</xdr:row>
      <xdr:rowOff>66675</xdr:rowOff>
    </xdr:from>
    <xdr:to>
      <xdr:col>0</xdr:col>
      <xdr:colOff>7000875</xdr:colOff>
      <xdr:row>1</xdr:row>
      <xdr:rowOff>123825</xdr:rowOff>
    </xdr:to>
    <xdr:pic>
      <xdr:nvPicPr>
        <xdr:cNvPr id="2054" name="Picture 3" descr="Control Panel">
          <a:hlinkClick xmlns:r="http://schemas.openxmlformats.org/officeDocument/2006/relationships" r:id="rId2" tooltip="Retour à la saisie"/>
          <a:extLst>
            <a:ext uri="{FF2B5EF4-FFF2-40B4-BE49-F238E27FC236}">
              <a16:creationId xmlns:a16="http://schemas.microsoft.com/office/drawing/2014/main" id="{00000000-0008-0000-0100-000006080000}"/>
            </a:ext>
          </a:extLst>
        </xdr:cNvPr>
        <xdr:cNvPicPr>
          <a:picLocks noChangeAspect="1" noChangeArrowheads="1"/>
        </xdr:cNvPicPr>
      </xdr:nvPicPr>
      <xdr:blipFill>
        <a:blip xmlns:r="http://schemas.openxmlformats.org/officeDocument/2006/relationships" r:embed="rId3" cstate="print"/>
        <a:srcRect/>
        <a:stretch>
          <a:fillRect/>
        </a:stretch>
      </xdr:blipFill>
      <xdr:spPr bwMode="auto">
        <a:xfrm>
          <a:off x="6591300" y="66675"/>
          <a:ext cx="409575" cy="409575"/>
        </a:xfrm>
        <a:prstGeom prst="rect">
          <a:avLst/>
        </a:prstGeom>
        <a:noFill/>
        <a:ln w="9525">
          <a:noFill/>
          <a:miter lim="800000"/>
          <a:headEnd/>
          <a:tailEnd/>
        </a:ln>
      </xdr:spPr>
    </xdr:pic>
    <xdr:clientData fPrintsWithSheet="0"/>
  </xdr:twoCellAnchor>
  <xdr:twoCellAnchor editAs="oneCell">
    <xdr:from>
      <xdr:col>0</xdr:col>
      <xdr:colOff>6315075</xdr:colOff>
      <xdr:row>1</xdr:row>
      <xdr:rowOff>76200</xdr:rowOff>
    </xdr:from>
    <xdr:to>
      <xdr:col>0</xdr:col>
      <xdr:colOff>7343775</xdr:colOff>
      <xdr:row>2</xdr:row>
      <xdr:rowOff>114300</xdr:rowOff>
    </xdr:to>
    <xdr:sp macro="" textlink="">
      <xdr:nvSpPr>
        <xdr:cNvPr id="6" name="ZoneTexte 5">
          <a:hlinkClick xmlns:r="http://schemas.openxmlformats.org/officeDocument/2006/relationships" r:id="rId2"/>
          <a:extLst>
            <a:ext uri="{FF2B5EF4-FFF2-40B4-BE49-F238E27FC236}">
              <a16:creationId xmlns:a16="http://schemas.microsoft.com/office/drawing/2014/main" id="{4F6BD308-FC0D-4DA1-B29C-50A48919EE95}"/>
            </a:ext>
          </a:extLst>
        </xdr:cNvPr>
        <xdr:cNvSpPr txBox="1"/>
      </xdr:nvSpPr>
      <xdr:spPr>
        <a:xfrm>
          <a:off x="6315075" y="428625"/>
          <a:ext cx="1028700" cy="228600"/>
        </a:xfrm>
        <a:prstGeom prst="rect">
          <a:avLst/>
        </a:prstGeom>
        <a:noFill/>
        <a:ln w="9525" cmpd="sng">
          <a:noFill/>
        </a:ln>
        <a:effectLst/>
      </xdr:spPr>
      <xdr:txBody>
        <a:bodyPr vertOverflow="clip" horzOverflow="clip" wrap="square" lIns="36000" tIns="36000" rIns="36000" bIns="36000"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fr-FR" sz="1000" b="1" i="0" u="none" strike="noStrike" kern="0" cap="none" spc="0" normalizeH="0" baseline="0" noProof="0">
              <a:ln>
                <a:noFill/>
              </a:ln>
              <a:solidFill>
                <a:srgbClr val="FF0000"/>
              </a:solidFill>
              <a:effectLst/>
              <a:uLnTx/>
              <a:uFillTx/>
              <a:latin typeface="Calibri"/>
              <a:ea typeface="+mn-ea"/>
              <a:cs typeface="+mn-cs"/>
            </a:rPr>
            <a:t>RETOUR SAISIE</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333375</xdr:colOff>
      <xdr:row>0</xdr:row>
      <xdr:rowOff>104775</xdr:rowOff>
    </xdr:from>
    <xdr:to>
      <xdr:col>2</xdr:col>
      <xdr:colOff>742950</xdr:colOff>
      <xdr:row>0</xdr:row>
      <xdr:rowOff>514350</xdr:rowOff>
    </xdr:to>
    <xdr:pic>
      <xdr:nvPicPr>
        <xdr:cNvPr id="2" name="Picture 3" descr="Control Panel">
          <a:hlinkClick xmlns:r="http://schemas.openxmlformats.org/officeDocument/2006/relationships" r:id="rId1" tooltip="Retour à la saisie"/>
          <a:extLst>
            <a:ext uri="{FF2B5EF4-FFF2-40B4-BE49-F238E27FC236}">
              <a16:creationId xmlns:a16="http://schemas.microsoft.com/office/drawing/2014/main" id="{53E63F80-CFEE-48D8-8424-50E242F963F9}"/>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857375" y="104775"/>
          <a:ext cx="409575" cy="409575"/>
        </a:xfrm>
        <a:prstGeom prst="rect">
          <a:avLst/>
        </a:prstGeom>
        <a:noFill/>
        <a:ln w="9525">
          <a:noFill/>
          <a:miter lim="800000"/>
          <a:headEnd/>
          <a:tailEnd/>
        </a:ln>
      </xdr:spPr>
    </xdr:pic>
    <xdr:clientData fPrintsWithSheet="0"/>
  </xdr:twoCellAnchor>
  <xdr:twoCellAnchor editAs="oneCell">
    <xdr:from>
      <xdr:col>2</xdr:col>
      <xdr:colOff>95250</xdr:colOff>
      <xdr:row>0</xdr:row>
      <xdr:rowOff>495300</xdr:rowOff>
    </xdr:from>
    <xdr:to>
      <xdr:col>2</xdr:col>
      <xdr:colOff>1123950</xdr:colOff>
      <xdr:row>0</xdr:row>
      <xdr:rowOff>723900</xdr:rowOff>
    </xdr:to>
    <xdr:sp macro="" textlink="">
      <xdr:nvSpPr>
        <xdr:cNvPr id="3" name="ZoneTexte 2">
          <a:hlinkClick xmlns:r="http://schemas.openxmlformats.org/officeDocument/2006/relationships" r:id="rId1"/>
          <a:extLst>
            <a:ext uri="{FF2B5EF4-FFF2-40B4-BE49-F238E27FC236}">
              <a16:creationId xmlns:a16="http://schemas.microsoft.com/office/drawing/2014/main" id="{2C33EA93-4708-4E41-9D10-98445DCC603B}"/>
            </a:ext>
          </a:extLst>
        </xdr:cNvPr>
        <xdr:cNvSpPr txBox="1"/>
      </xdr:nvSpPr>
      <xdr:spPr>
        <a:xfrm>
          <a:off x="1619250" y="495300"/>
          <a:ext cx="1028700" cy="228600"/>
        </a:xfrm>
        <a:prstGeom prst="rect">
          <a:avLst/>
        </a:prstGeom>
        <a:noFill/>
        <a:ln w="9525" cmpd="sng">
          <a:noFill/>
        </a:ln>
        <a:effectLst/>
      </xdr:spPr>
      <xdr:txBody>
        <a:bodyPr vertOverflow="clip" horzOverflow="clip" wrap="square" lIns="36000" tIns="36000" rIns="36000" bIns="36000"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fr-FR" sz="1000" b="1" i="0" u="none" strike="noStrike" kern="0" cap="none" spc="0" normalizeH="0" baseline="0" noProof="0">
              <a:ln>
                <a:noFill/>
              </a:ln>
              <a:solidFill>
                <a:srgbClr val="FF0000"/>
              </a:solidFill>
              <a:effectLst/>
              <a:uLnTx/>
              <a:uFillTx/>
              <a:latin typeface="Calibri"/>
              <a:ea typeface="+mn-ea"/>
              <a:cs typeface="+mn-cs"/>
            </a:rPr>
            <a:t>RETOUR SAISIE</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4B1B8047-C639-48E5-BB78-549C3BA11AE2}" name="Tableau5" displayName="Tableau5" ref="A1:B111" totalsRowShown="0" headerRowDxfId="7" headerRowBorderDxfId="6" tableBorderDxfId="5" totalsRowBorderDxfId="4">
  <tableColumns count="2">
    <tableColumn id="1" xr3:uid="{8DC8F8D0-62AA-4324-8529-4ABB93DCEE37}" name="Années" dataDxfId="3"/>
    <tableColumn id="2" xr3:uid="{35B22407-D370-4D90-9E3A-EC1BEF783109}" name="Indices" dataDxfId="2"/>
  </tableColumns>
  <tableStyleInfo name="TableStyleLight21" showFirstColumn="0" showLastColumn="0" showRowStripes="1" showColumnStripes="0"/>
</table>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image" Target="../media/image1.png"/></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pageSetUpPr autoPageBreaks="0" fitToPage="1"/>
  </sheetPr>
  <dimension ref="A1:AE74"/>
  <sheetViews>
    <sheetView showGridLines="0" showRowColHeaders="0" tabSelected="1" workbookViewId="0">
      <pane xSplit="3" ySplit="8" topLeftCell="D9" activePane="bottomRight" state="frozen"/>
      <selection pane="topRight" activeCell="D1" sqref="D1"/>
      <selection pane="bottomLeft" activeCell="A9" sqref="A9"/>
      <selection pane="bottomRight" activeCell="O9" sqref="O9:R20"/>
    </sheetView>
  </sheetViews>
  <sheetFormatPr baseColWidth="10" defaultColWidth="0" defaultRowHeight="12.75" zeroHeight="1" x14ac:dyDescent="0.2"/>
  <cols>
    <col min="1" max="1" width="7.7109375" style="1" customWidth="1"/>
    <col min="2" max="2" width="15.7109375" style="1" customWidth="1"/>
    <col min="3" max="3" width="11" style="1" customWidth="1"/>
    <col min="4" max="4" width="10.28515625" style="1" customWidth="1"/>
    <col min="5" max="5" width="10.7109375" style="1" customWidth="1"/>
    <col min="6" max="22" width="10.28515625" style="1" customWidth="1"/>
    <col min="23" max="23" width="5.28515625" style="1" customWidth="1"/>
    <col min="24" max="30" width="0" style="1" hidden="1" customWidth="1"/>
    <col min="31" max="31" width="9.7109375" style="1" hidden="1" customWidth="1"/>
    <col min="32" max="16384" width="0" style="1" hidden="1"/>
  </cols>
  <sheetData>
    <row r="1" spans="1:22" ht="82.5" customHeight="1" x14ac:dyDescent="0.2">
      <c r="C1" s="138"/>
      <c r="D1" s="138"/>
      <c r="E1" s="138"/>
      <c r="F1" s="138"/>
      <c r="G1" s="138"/>
      <c r="H1" s="138"/>
      <c r="I1" s="138"/>
      <c r="J1" s="138"/>
      <c r="K1" s="138"/>
      <c r="L1" s="138"/>
      <c r="M1" s="138"/>
      <c r="N1" s="138"/>
      <c r="O1" s="138"/>
      <c r="P1" s="138"/>
      <c r="Q1" s="138"/>
      <c r="R1" s="138"/>
      <c r="S1" s="138"/>
      <c r="T1" s="138"/>
      <c r="U1" s="138"/>
      <c r="V1" s="138"/>
    </row>
    <row r="2" spans="1:22" ht="15.75" customHeight="1" x14ac:dyDescent="0.3">
      <c r="C2" s="12"/>
      <c r="D2" s="12"/>
      <c r="E2" s="12"/>
      <c r="F2" s="12"/>
      <c r="G2" s="12"/>
      <c r="I2" s="74"/>
      <c r="J2" s="74"/>
      <c r="K2" s="74"/>
      <c r="L2" s="74"/>
      <c r="M2" s="74"/>
      <c r="N2" s="74"/>
      <c r="O2" s="74"/>
      <c r="P2" s="74"/>
      <c r="Q2" s="74"/>
      <c r="R2" s="74"/>
      <c r="S2" s="12"/>
      <c r="T2" s="12"/>
      <c r="U2" s="12"/>
      <c r="V2" s="12"/>
    </row>
    <row r="3" spans="1:22" ht="18.75" customHeight="1" x14ac:dyDescent="0.3">
      <c r="H3" s="74" t="s">
        <v>23</v>
      </c>
      <c r="I3" s="75"/>
      <c r="J3" s="75"/>
      <c r="K3" s="75"/>
      <c r="L3" s="75"/>
      <c r="M3" s="75"/>
      <c r="N3" s="75"/>
      <c r="O3" s="75"/>
      <c r="P3" s="75"/>
      <c r="Q3" s="75"/>
      <c r="R3" s="75"/>
      <c r="S3" s="12"/>
      <c r="T3" s="12"/>
      <c r="U3" s="12"/>
      <c r="V3" s="12"/>
    </row>
    <row r="4" spans="1:22" ht="13.5" customHeight="1" x14ac:dyDescent="0.3">
      <c r="A4" s="58"/>
      <c r="D4"/>
      <c r="H4" s="86" t="s">
        <v>26</v>
      </c>
      <c r="I4" s="87"/>
      <c r="J4" s="134"/>
      <c r="K4" s="135"/>
      <c r="L4" s="135"/>
      <c r="M4" s="135"/>
      <c r="N4" s="135"/>
      <c r="O4" s="135"/>
      <c r="P4" s="87"/>
      <c r="Q4" s="87"/>
      <c r="R4" s="87"/>
      <c r="S4" s="12"/>
      <c r="T4" s="12"/>
      <c r="U4" s="12"/>
      <c r="V4" s="12"/>
    </row>
    <row r="5" spans="1:22" ht="25.5" customHeight="1" x14ac:dyDescent="0.2">
      <c r="G5" s="15"/>
      <c r="H5" s="15"/>
      <c r="I5" s="15"/>
      <c r="J5" s="15"/>
      <c r="K5" s="15"/>
      <c r="L5" s="15"/>
      <c r="M5" s="15"/>
      <c r="N5" s="15"/>
      <c r="O5" s="15"/>
      <c r="P5" s="15"/>
      <c r="Q5" s="15"/>
      <c r="R5" s="15"/>
      <c r="S5" s="15"/>
      <c r="T5" s="15"/>
      <c r="U5" s="15"/>
      <c r="V5" s="15"/>
    </row>
    <row r="6" spans="1:22" ht="19.5" customHeight="1" x14ac:dyDescent="0.2">
      <c r="B6" s="79" t="s">
        <v>13</v>
      </c>
      <c r="C6" s="80"/>
      <c r="D6" s="119">
        <f t="shared" ref="D6:V6" si="0">IF(VLOOKUP(D8,Table_INSEE,2)="","",VLOOKUP(D8,Table_INSEE,2))</f>
        <v>1.5</v>
      </c>
      <c r="E6" s="119">
        <f t="shared" si="0"/>
        <v>2.1</v>
      </c>
      <c r="F6" s="119">
        <f t="shared" si="0"/>
        <v>2</v>
      </c>
      <c r="G6" s="119">
        <f t="shared" si="0"/>
        <v>0.9</v>
      </c>
      <c r="H6" s="119">
        <f t="shared" si="0"/>
        <v>0.5</v>
      </c>
      <c r="I6" s="119">
        <f t="shared" si="0"/>
        <v>0</v>
      </c>
      <c r="J6" s="119">
        <f t="shared" si="0"/>
        <v>0.2</v>
      </c>
      <c r="K6" s="119">
        <f t="shared" si="0"/>
        <v>1</v>
      </c>
      <c r="L6" s="119">
        <f t="shared" si="0"/>
        <v>1.8</v>
      </c>
      <c r="M6" s="119">
        <f t="shared" si="0"/>
        <v>1.1000000000000001</v>
      </c>
      <c r="N6" s="119">
        <f t="shared" si="0"/>
        <v>0.5</v>
      </c>
      <c r="O6" s="119">
        <f t="shared" si="0"/>
        <v>1.6</v>
      </c>
      <c r="P6" s="119">
        <f t="shared" si="0"/>
        <v>5.2</v>
      </c>
      <c r="Q6" s="119">
        <f t="shared" si="0"/>
        <v>3.7</v>
      </c>
      <c r="R6" s="119">
        <f t="shared" si="0"/>
        <v>1.3</v>
      </c>
      <c r="S6" s="119" t="str">
        <f t="shared" si="0"/>
        <v/>
      </c>
      <c r="T6" s="119" t="str">
        <f t="shared" si="0"/>
        <v/>
      </c>
      <c r="U6" s="119" t="str">
        <f t="shared" si="0"/>
        <v/>
      </c>
      <c r="V6" s="119" t="str">
        <f t="shared" si="0"/>
        <v/>
      </c>
    </row>
    <row r="7" spans="1:22" ht="13.5" customHeight="1" x14ac:dyDescent="0.3">
      <c r="A7" s="58"/>
      <c r="H7" s="12"/>
      <c r="I7" s="12"/>
      <c r="J7" s="12"/>
      <c r="K7" s="12"/>
      <c r="L7" s="12"/>
      <c r="M7" s="12"/>
      <c r="N7" s="12"/>
      <c r="O7" s="12"/>
      <c r="P7" s="12"/>
      <c r="Q7" s="12"/>
      <c r="R7" s="12"/>
      <c r="S7" s="12"/>
      <c r="T7" s="12"/>
      <c r="U7" s="12"/>
      <c r="V7" s="12"/>
    </row>
    <row r="8" spans="1:22" ht="15" x14ac:dyDescent="0.2">
      <c r="B8" s="84" t="s">
        <v>12</v>
      </c>
      <c r="D8" s="91">
        <v>2010</v>
      </c>
      <c r="E8" s="92">
        <f>D8+1</f>
        <v>2011</v>
      </c>
      <c r="F8" s="92">
        <f t="shared" ref="F8:V8" si="1">E8+1</f>
        <v>2012</v>
      </c>
      <c r="G8" s="92">
        <f t="shared" si="1"/>
        <v>2013</v>
      </c>
      <c r="H8" s="92">
        <f t="shared" si="1"/>
        <v>2014</v>
      </c>
      <c r="I8" s="92">
        <f t="shared" si="1"/>
        <v>2015</v>
      </c>
      <c r="J8" s="92">
        <f t="shared" si="1"/>
        <v>2016</v>
      </c>
      <c r="K8" s="92">
        <f t="shared" si="1"/>
        <v>2017</v>
      </c>
      <c r="L8" s="92">
        <f t="shared" si="1"/>
        <v>2018</v>
      </c>
      <c r="M8" s="92">
        <f t="shared" si="1"/>
        <v>2019</v>
      </c>
      <c r="N8" s="92">
        <f t="shared" si="1"/>
        <v>2020</v>
      </c>
      <c r="O8" s="92">
        <f t="shared" si="1"/>
        <v>2021</v>
      </c>
      <c r="P8" s="92">
        <f t="shared" si="1"/>
        <v>2022</v>
      </c>
      <c r="Q8" s="92">
        <f t="shared" si="1"/>
        <v>2023</v>
      </c>
      <c r="R8" s="92">
        <f t="shared" si="1"/>
        <v>2024</v>
      </c>
      <c r="S8" s="92">
        <f t="shared" si="1"/>
        <v>2025</v>
      </c>
      <c r="T8" s="92">
        <f t="shared" si="1"/>
        <v>2026</v>
      </c>
      <c r="U8" s="92">
        <f t="shared" si="1"/>
        <v>2027</v>
      </c>
      <c r="V8" s="92">
        <f t="shared" si="1"/>
        <v>2028</v>
      </c>
    </row>
    <row r="9" spans="1:22" ht="15" customHeight="1" x14ac:dyDescent="0.2">
      <c r="C9" s="85" t="s">
        <v>0</v>
      </c>
      <c r="D9" s="130"/>
      <c r="E9" s="130"/>
      <c r="F9" s="130"/>
      <c r="G9" s="130"/>
      <c r="H9" s="130">
        <v>2000</v>
      </c>
      <c r="I9" s="130">
        <v>2010</v>
      </c>
      <c r="J9" s="130">
        <v>2010</v>
      </c>
      <c r="K9" s="130">
        <v>2040</v>
      </c>
      <c r="L9" s="130">
        <v>2040</v>
      </c>
      <c r="M9" s="130">
        <v>2040</v>
      </c>
      <c r="N9" s="130">
        <v>2040</v>
      </c>
      <c r="O9" s="130">
        <v>2060</v>
      </c>
      <c r="P9" s="131">
        <v>2060</v>
      </c>
      <c r="Q9" s="131">
        <v>2060</v>
      </c>
      <c r="R9" s="132">
        <v>2060</v>
      </c>
      <c r="S9" s="132"/>
      <c r="T9" s="132"/>
      <c r="U9" s="132"/>
      <c r="V9" s="132"/>
    </row>
    <row r="10" spans="1:22" ht="15" customHeight="1" x14ac:dyDescent="0.2">
      <c r="C10" s="85" t="s">
        <v>1</v>
      </c>
      <c r="D10" s="130"/>
      <c r="E10" s="130"/>
      <c r="F10" s="130"/>
      <c r="G10" s="130"/>
      <c r="H10" s="130">
        <v>2000</v>
      </c>
      <c r="I10" s="130">
        <v>2010</v>
      </c>
      <c r="J10" s="130">
        <v>2010</v>
      </c>
      <c r="K10" s="130">
        <v>2040</v>
      </c>
      <c r="L10" s="130">
        <v>2040</v>
      </c>
      <c r="M10" s="130">
        <v>2040</v>
      </c>
      <c r="N10" s="130">
        <v>2040</v>
      </c>
      <c r="O10" s="130">
        <v>2060</v>
      </c>
      <c r="P10" s="131">
        <v>2060</v>
      </c>
      <c r="Q10" s="131">
        <v>2060</v>
      </c>
      <c r="R10" s="133">
        <v>2060</v>
      </c>
      <c r="S10" s="133"/>
      <c r="T10" s="133"/>
      <c r="U10" s="133"/>
      <c r="V10" s="133"/>
    </row>
    <row r="11" spans="1:22" ht="15" customHeight="1" x14ac:dyDescent="0.2">
      <c r="C11" s="85" t="s">
        <v>2</v>
      </c>
      <c r="D11" s="130"/>
      <c r="E11" s="130"/>
      <c r="F11" s="130"/>
      <c r="G11" s="130"/>
      <c r="H11" s="130">
        <v>2000</v>
      </c>
      <c r="I11" s="130">
        <v>2010</v>
      </c>
      <c r="J11" s="130">
        <v>2010</v>
      </c>
      <c r="K11" s="130">
        <v>2040</v>
      </c>
      <c r="L11" s="130">
        <v>2040</v>
      </c>
      <c r="M11" s="130">
        <v>2040</v>
      </c>
      <c r="N11" s="130">
        <v>2040</v>
      </c>
      <c r="O11" s="130">
        <v>2060</v>
      </c>
      <c r="P11" s="131">
        <v>2060</v>
      </c>
      <c r="Q11" s="131">
        <v>2060</v>
      </c>
      <c r="R11" s="133">
        <v>2060</v>
      </c>
      <c r="S11" s="133"/>
      <c r="T11" s="133"/>
      <c r="U11" s="133"/>
      <c r="V11" s="133"/>
    </row>
    <row r="12" spans="1:22" ht="15" customHeight="1" x14ac:dyDescent="0.2">
      <c r="C12" s="85" t="s">
        <v>3</v>
      </c>
      <c r="D12" s="130"/>
      <c r="E12" s="130"/>
      <c r="F12" s="130"/>
      <c r="G12" s="130"/>
      <c r="H12" s="130">
        <v>2000</v>
      </c>
      <c r="I12" s="130">
        <v>2010</v>
      </c>
      <c r="J12" s="130">
        <v>2010</v>
      </c>
      <c r="K12" s="130">
        <v>2040</v>
      </c>
      <c r="L12" s="130">
        <v>2040</v>
      </c>
      <c r="M12" s="130">
        <v>2040</v>
      </c>
      <c r="N12" s="130">
        <v>2040</v>
      </c>
      <c r="O12" s="130">
        <v>2060</v>
      </c>
      <c r="P12" s="131">
        <v>2060</v>
      </c>
      <c r="Q12" s="131">
        <v>2060</v>
      </c>
      <c r="R12" s="133">
        <v>2060</v>
      </c>
      <c r="S12" s="133"/>
      <c r="T12" s="133"/>
      <c r="U12" s="133"/>
      <c r="V12" s="133"/>
    </row>
    <row r="13" spans="1:22" ht="15" customHeight="1" x14ac:dyDescent="0.2">
      <c r="C13" s="85" t="s">
        <v>4</v>
      </c>
      <c r="D13" s="130"/>
      <c r="E13" s="130"/>
      <c r="F13" s="130"/>
      <c r="G13" s="130"/>
      <c r="H13" s="130">
        <v>2000</v>
      </c>
      <c r="I13" s="130">
        <v>2010</v>
      </c>
      <c r="J13" s="130">
        <v>2010</v>
      </c>
      <c r="K13" s="130">
        <v>2040</v>
      </c>
      <c r="L13" s="130">
        <v>2040</v>
      </c>
      <c r="M13" s="130">
        <v>2040</v>
      </c>
      <c r="N13" s="130">
        <v>2040</v>
      </c>
      <c r="O13" s="130">
        <v>2060</v>
      </c>
      <c r="P13" s="131">
        <v>2060</v>
      </c>
      <c r="Q13" s="131">
        <v>2060</v>
      </c>
      <c r="R13" s="133">
        <v>2060</v>
      </c>
      <c r="S13" s="133"/>
      <c r="T13" s="133"/>
      <c r="U13" s="133"/>
      <c r="V13" s="133"/>
    </row>
    <row r="14" spans="1:22" ht="15" customHeight="1" x14ac:dyDescent="0.2">
      <c r="C14" s="85" t="s">
        <v>5</v>
      </c>
      <c r="D14" s="130"/>
      <c r="E14" s="130"/>
      <c r="F14" s="130"/>
      <c r="G14" s="130"/>
      <c r="H14" s="130">
        <v>2000</v>
      </c>
      <c r="I14" s="130">
        <v>2010</v>
      </c>
      <c r="J14" s="130">
        <v>2010</v>
      </c>
      <c r="K14" s="130">
        <v>2040</v>
      </c>
      <c r="L14" s="130">
        <v>2040</v>
      </c>
      <c r="M14" s="130">
        <v>2040</v>
      </c>
      <c r="N14" s="130">
        <v>2040</v>
      </c>
      <c r="O14" s="130">
        <v>2060</v>
      </c>
      <c r="P14" s="131">
        <v>2060</v>
      </c>
      <c r="Q14" s="131">
        <v>2060</v>
      </c>
      <c r="R14" s="133">
        <v>2060</v>
      </c>
      <c r="S14" s="133"/>
      <c r="T14" s="133"/>
      <c r="U14" s="133"/>
      <c r="V14" s="133"/>
    </row>
    <row r="15" spans="1:22" ht="15" customHeight="1" x14ac:dyDescent="0.2">
      <c r="C15" s="85" t="s">
        <v>6</v>
      </c>
      <c r="D15" s="130"/>
      <c r="E15" s="130"/>
      <c r="F15" s="130"/>
      <c r="G15" s="130"/>
      <c r="H15" s="130">
        <v>2000</v>
      </c>
      <c r="I15" s="130">
        <v>2010</v>
      </c>
      <c r="J15" s="130">
        <v>2010</v>
      </c>
      <c r="K15" s="130">
        <v>2040</v>
      </c>
      <c r="L15" s="130">
        <v>2040</v>
      </c>
      <c r="M15" s="130">
        <v>2040</v>
      </c>
      <c r="N15" s="130">
        <v>2040</v>
      </c>
      <c r="O15" s="130">
        <v>2060</v>
      </c>
      <c r="P15" s="131">
        <v>2060</v>
      </c>
      <c r="Q15" s="131">
        <v>2060</v>
      </c>
      <c r="R15" s="133">
        <v>2060</v>
      </c>
      <c r="S15" s="133"/>
      <c r="T15" s="133"/>
      <c r="U15" s="133"/>
      <c r="V15" s="133"/>
    </row>
    <row r="16" spans="1:22" ht="15" customHeight="1" x14ac:dyDescent="0.2">
      <c r="C16" s="85" t="s">
        <v>7</v>
      </c>
      <c r="D16" s="130"/>
      <c r="E16" s="130"/>
      <c r="F16" s="130"/>
      <c r="G16" s="130"/>
      <c r="H16" s="130">
        <v>2000</v>
      </c>
      <c r="I16" s="130">
        <v>2010</v>
      </c>
      <c r="J16" s="130">
        <v>2010</v>
      </c>
      <c r="K16" s="130">
        <v>2040</v>
      </c>
      <c r="L16" s="130">
        <v>2040</v>
      </c>
      <c r="M16" s="130">
        <v>2040</v>
      </c>
      <c r="N16" s="130">
        <v>2040</v>
      </c>
      <c r="O16" s="130">
        <v>2060</v>
      </c>
      <c r="P16" s="131">
        <v>2060</v>
      </c>
      <c r="Q16" s="131">
        <v>2060</v>
      </c>
      <c r="R16" s="133">
        <v>2060</v>
      </c>
      <c r="S16" s="133"/>
      <c r="T16" s="133"/>
      <c r="U16" s="133"/>
      <c r="V16" s="133"/>
    </row>
    <row r="17" spans="1:22" ht="15" customHeight="1" x14ac:dyDescent="0.2">
      <c r="C17" s="85" t="s">
        <v>8</v>
      </c>
      <c r="D17" s="130"/>
      <c r="E17" s="130"/>
      <c r="F17" s="130"/>
      <c r="G17" s="130"/>
      <c r="H17" s="130">
        <v>2000</v>
      </c>
      <c r="I17" s="130">
        <v>2010</v>
      </c>
      <c r="J17" s="130">
        <v>2010</v>
      </c>
      <c r="K17" s="130">
        <v>2040</v>
      </c>
      <c r="L17" s="130">
        <v>2040</v>
      </c>
      <c r="M17" s="130">
        <v>2040</v>
      </c>
      <c r="N17" s="130">
        <v>2040</v>
      </c>
      <c r="O17" s="130">
        <v>2060</v>
      </c>
      <c r="P17" s="131">
        <v>2060</v>
      </c>
      <c r="Q17" s="131">
        <v>2060</v>
      </c>
      <c r="R17" s="133">
        <v>2060</v>
      </c>
      <c r="S17" s="133"/>
      <c r="T17" s="133"/>
      <c r="U17" s="133"/>
      <c r="V17" s="133"/>
    </row>
    <row r="18" spans="1:22" ht="15" customHeight="1" x14ac:dyDescent="0.2">
      <c r="C18" s="85" t="s">
        <v>9</v>
      </c>
      <c r="D18" s="130"/>
      <c r="E18" s="130"/>
      <c r="F18" s="130"/>
      <c r="G18" s="130"/>
      <c r="H18" s="130">
        <v>2000</v>
      </c>
      <c r="I18" s="130">
        <v>2010</v>
      </c>
      <c r="J18" s="130">
        <v>2010</v>
      </c>
      <c r="K18" s="130">
        <v>2040</v>
      </c>
      <c r="L18" s="130">
        <v>2040</v>
      </c>
      <c r="M18" s="130">
        <v>2040</v>
      </c>
      <c r="N18" s="130">
        <v>2040</v>
      </c>
      <c r="O18" s="130">
        <v>2060</v>
      </c>
      <c r="P18" s="131">
        <v>2060</v>
      </c>
      <c r="Q18" s="131">
        <v>2060</v>
      </c>
      <c r="R18" s="133">
        <v>2060</v>
      </c>
      <c r="S18" s="133"/>
      <c r="T18" s="133"/>
      <c r="U18" s="133"/>
      <c r="V18" s="133"/>
    </row>
    <row r="19" spans="1:22" ht="15" customHeight="1" x14ac:dyDescent="0.2">
      <c r="C19" s="85" t="s">
        <v>10</v>
      </c>
      <c r="D19" s="130"/>
      <c r="E19" s="130"/>
      <c r="F19" s="130"/>
      <c r="G19" s="130"/>
      <c r="H19" s="130">
        <v>2000</v>
      </c>
      <c r="I19" s="130">
        <v>2010</v>
      </c>
      <c r="J19" s="130">
        <v>2010</v>
      </c>
      <c r="K19" s="130">
        <v>2040</v>
      </c>
      <c r="L19" s="130">
        <v>2040</v>
      </c>
      <c r="M19" s="130">
        <v>2040</v>
      </c>
      <c r="N19" s="130">
        <v>2040</v>
      </c>
      <c r="O19" s="130">
        <v>2060</v>
      </c>
      <c r="P19" s="131">
        <v>2060</v>
      </c>
      <c r="Q19" s="131">
        <v>2060</v>
      </c>
      <c r="R19" s="133">
        <v>2060</v>
      </c>
      <c r="S19" s="133"/>
      <c r="T19" s="133"/>
      <c r="U19" s="133"/>
      <c r="V19" s="133"/>
    </row>
    <row r="20" spans="1:22" ht="15" customHeight="1" x14ac:dyDescent="0.2">
      <c r="C20" s="85" t="s">
        <v>11</v>
      </c>
      <c r="D20" s="130"/>
      <c r="E20" s="130"/>
      <c r="F20" s="130"/>
      <c r="G20" s="130"/>
      <c r="H20" s="130">
        <v>2000</v>
      </c>
      <c r="I20" s="130">
        <v>2010</v>
      </c>
      <c r="J20" s="130">
        <v>2010</v>
      </c>
      <c r="K20" s="130">
        <v>2040</v>
      </c>
      <c r="L20" s="130">
        <v>2040</v>
      </c>
      <c r="M20" s="130">
        <v>2040</v>
      </c>
      <c r="N20" s="130">
        <v>2040</v>
      </c>
      <c r="O20" s="130">
        <v>2060</v>
      </c>
      <c r="P20" s="131">
        <v>2060</v>
      </c>
      <c r="Q20" s="131">
        <v>2060</v>
      </c>
      <c r="R20" s="133">
        <v>2060</v>
      </c>
      <c r="S20" s="133"/>
      <c r="T20" s="133"/>
      <c r="U20" s="133"/>
      <c r="V20" s="133"/>
    </row>
    <row r="21" spans="1:22" s="69" customFormat="1" ht="14.1" customHeight="1" x14ac:dyDescent="0.2">
      <c r="C21" s="70">
        <f>ROWS(C9:C20)</f>
        <v>12</v>
      </c>
      <c r="D21" s="70">
        <f t="shared" ref="D21:V21" si="2">COUNTBLANK(D9:D20)</f>
        <v>12</v>
      </c>
      <c r="E21" s="70">
        <f t="shared" si="2"/>
        <v>12</v>
      </c>
      <c r="F21" s="70">
        <f t="shared" si="2"/>
        <v>12</v>
      </c>
      <c r="G21" s="70">
        <f t="shared" si="2"/>
        <v>12</v>
      </c>
      <c r="H21" s="70">
        <f t="shared" si="2"/>
        <v>0</v>
      </c>
      <c r="I21" s="70">
        <f t="shared" si="2"/>
        <v>0</v>
      </c>
      <c r="J21" s="70">
        <f t="shared" si="2"/>
        <v>0</v>
      </c>
      <c r="K21" s="70">
        <f t="shared" si="2"/>
        <v>0</v>
      </c>
      <c r="L21" s="70">
        <f t="shared" si="2"/>
        <v>0</v>
      </c>
      <c r="M21" s="70">
        <f t="shared" si="2"/>
        <v>0</v>
      </c>
      <c r="N21" s="70">
        <f t="shared" si="2"/>
        <v>0</v>
      </c>
      <c r="O21" s="70">
        <f t="shared" si="2"/>
        <v>0</v>
      </c>
      <c r="P21" s="70">
        <f t="shared" si="2"/>
        <v>0</v>
      </c>
      <c r="Q21" s="70">
        <f t="shared" si="2"/>
        <v>0</v>
      </c>
      <c r="R21" s="70">
        <f t="shared" si="2"/>
        <v>0</v>
      </c>
      <c r="S21" s="70">
        <f t="shared" si="2"/>
        <v>12</v>
      </c>
      <c r="T21" s="70">
        <f t="shared" si="2"/>
        <v>12</v>
      </c>
      <c r="U21" s="70">
        <f t="shared" si="2"/>
        <v>12</v>
      </c>
      <c r="V21" s="70">
        <f t="shared" si="2"/>
        <v>12</v>
      </c>
    </row>
    <row r="22" spans="1:22" s="11" customFormat="1" ht="14.1" customHeight="1" x14ac:dyDescent="0.2">
      <c r="C22" s="20"/>
      <c r="D22" s="20"/>
      <c r="E22" s="20"/>
      <c r="F22" s="20"/>
      <c r="G22" s="20"/>
      <c r="H22" s="20"/>
      <c r="I22" s="20"/>
      <c r="J22" s="20"/>
      <c r="K22" s="20"/>
      <c r="L22" s="20"/>
      <c r="M22" s="20"/>
      <c r="N22" s="20"/>
      <c r="O22" s="20"/>
      <c r="P22" s="20"/>
      <c r="Q22" s="20"/>
      <c r="R22" s="20"/>
      <c r="S22" s="20"/>
      <c r="T22" s="20"/>
      <c r="U22" s="20"/>
      <c r="V22" s="20"/>
    </row>
    <row r="23" spans="1:22" s="11" customFormat="1" ht="14.1" hidden="1" customHeight="1" x14ac:dyDescent="0.2">
      <c r="C23" s="20"/>
      <c r="D23" s="60" t="s">
        <v>21</v>
      </c>
      <c r="E23" s="61"/>
      <c r="F23" s="61"/>
      <c r="G23" s="61"/>
      <c r="H23" s="61"/>
      <c r="I23" s="61"/>
      <c r="J23" s="61"/>
      <c r="K23" s="62"/>
      <c r="L23" s="20"/>
      <c r="M23" s="20"/>
      <c r="N23" s="20"/>
      <c r="O23" s="20"/>
      <c r="P23" s="20"/>
      <c r="Q23" s="20"/>
      <c r="R23" s="20"/>
      <c r="S23" s="20"/>
      <c r="T23" s="20"/>
      <c r="U23" s="20"/>
      <c r="V23" s="20"/>
    </row>
    <row r="24" spans="1:22" s="21" customFormat="1" ht="14.1" hidden="1" customHeight="1" x14ac:dyDescent="0.2">
      <c r="A24" s="11"/>
      <c r="B24" s="38">
        <f>SUM(D24:V24)</f>
        <v>269040</v>
      </c>
      <c r="D24" s="38" t="str">
        <f>IF(D21=0,ROUND(D9*$C$21,2),"")</f>
        <v/>
      </c>
      <c r="E24" s="38" t="str">
        <f t="shared" ref="E24:V24" si="3">IF(E21=0,ROUND(E9*$C$21,2),"")</f>
        <v/>
      </c>
      <c r="F24" s="38" t="str">
        <f t="shared" si="3"/>
        <v/>
      </c>
      <c r="G24" s="38" t="str">
        <f t="shared" si="3"/>
        <v/>
      </c>
      <c r="H24" s="38">
        <f t="shared" si="3"/>
        <v>24000</v>
      </c>
      <c r="I24" s="38">
        <f t="shared" si="3"/>
        <v>24120</v>
      </c>
      <c r="J24" s="38">
        <f t="shared" si="3"/>
        <v>24120</v>
      </c>
      <c r="K24" s="38">
        <f t="shared" si="3"/>
        <v>24480</v>
      </c>
      <c r="L24" s="38">
        <f t="shared" si="3"/>
        <v>24480</v>
      </c>
      <c r="M24" s="38">
        <f t="shared" si="3"/>
        <v>24480</v>
      </c>
      <c r="N24" s="38">
        <f t="shared" si="3"/>
        <v>24480</v>
      </c>
      <c r="O24" s="38">
        <f t="shared" si="3"/>
        <v>24720</v>
      </c>
      <c r="P24" s="38">
        <f t="shared" si="3"/>
        <v>24720</v>
      </c>
      <c r="Q24" s="38">
        <f t="shared" si="3"/>
        <v>24720</v>
      </c>
      <c r="R24" s="38">
        <f t="shared" si="3"/>
        <v>24720</v>
      </c>
      <c r="S24" s="38" t="str">
        <f t="shared" si="3"/>
        <v/>
      </c>
      <c r="T24" s="38" t="str">
        <f t="shared" si="3"/>
        <v/>
      </c>
      <c r="U24" s="38" t="str">
        <f t="shared" si="3"/>
        <v/>
      </c>
      <c r="V24" s="38" t="str">
        <f t="shared" si="3"/>
        <v/>
      </c>
    </row>
    <row r="25" spans="1:22" s="21" customFormat="1" hidden="1" x14ac:dyDescent="0.2">
      <c r="A25" s="11"/>
      <c r="B25" s="22"/>
      <c r="D25" s="22"/>
      <c r="E25" s="22"/>
      <c r="F25" s="22"/>
      <c r="G25" s="22"/>
      <c r="H25" s="22"/>
      <c r="I25" s="22"/>
      <c r="J25" s="22"/>
      <c r="K25" s="22"/>
      <c r="L25" s="22"/>
      <c r="M25" s="22"/>
      <c r="N25" s="22"/>
      <c r="O25" s="22"/>
      <c r="P25" s="22"/>
      <c r="Q25" s="22"/>
      <c r="R25" s="22"/>
      <c r="S25" s="22"/>
      <c r="T25" s="22"/>
      <c r="U25" s="22"/>
      <c r="V25" s="22"/>
    </row>
    <row r="26" spans="1:22" s="16" customFormat="1" ht="18" customHeight="1" x14ac:dyDescent="0.2">
      <c r="B26" s="47"/>
      <c r="D26" s="29" t="s">
        <v>22</v>
      </c>
      <c r="E26" s="30"/>
      <c r="F26" s="30"/>
      <c r="G26" s="30"/>
      <c r="H26" s="27"/>
      <c r="I26" s="17"/>
      <c r="J26" s="17"/>
      <c r="K26" s="17"/>
      <c r="L26" s="17"/>
      <c r="M26" s="17"/>
      <c r="N26" s="17"/>
      <c r="O26" s="17"/>
      <c r="P26" s="17"/>
      <c r="Q26" s="17"/>
      <c r="R26" s="17"/>
      <c r="S26" s="17"/>
      <c r="T26" s="17"/>
      <c r="U26" s="17"/>
      <c r="V26" s="17"/>
    </row>
    <row r="27" spans="1:22" ht="14.1" customHeight="1" x14ac:dyDescent="0.2">
      <c r="B27" s="39">
        <f>SUM(D27:V27)</f>
        <v>269040</v>
      </c>
      <c r="D27" s="39" t="str">
        <f>IF(D21=0,ROUND(SUM(D9:D20),2),"")</f>
        <v/>
      </c>
      <c r="E27" s="39" t="str">
        <f t="shared" ref="E27:V27" si="4">IF(E21=0,ROUND(SUM(E9:E20),2),"")</f>
        <v/>
      </c>
      <c r="F27" s="39" t="str">
        <f t="shared" si="4"/>
        <v/>
      </c>
      <c r="G27" s="39" t="str">
        <f t="shared" si="4"/>
        <v/>
      </c>
      <c r="H27" s="39">
        <f t="shared" si="4"/>
        <v>24000</v>
      </c>
      <c r="I27" s="39">
        <f t="shared" si="4"/>
        <v>24120</v>
      </c>
      <c r="J27" s="39">
        <f t="shared" si="4"/>
        <v>24120</v>
      </c>
      <c r="K27" s="39">
        <f t="shared" si="4"/>
        <v>24480</v>
      </c>
      <c r="L27" s="39">
        <f t="shared" si="4"/>
        <v>24480</v>
      </c>
      <c r="M27" s="39">
        <f t="shared" si="4"/>
        <v>24480</v>
      </c>
      <c r="N27" s="39">
        <f t="shared" si="4"/>
        <v>24480</v>
      </c>
      <c r="O27" s="39">
        <f t="shared" si="4"/>
        <v>24720</v>
      </c>
      <c r="P27" s="39">
        <f t="shared" si="4"/>
        <v>24720</v>
      </c>
      <c r="Q27" s="39">
        <f t="shared" si="4"/>
        <v>24720</v>
      </c>
      <c r="R27" s="39">
        <f t="shared" si="4"/>
        <v>24720</v>
      </c>
      <c r="S27" s="39" t="str">
        <f t="shared" si="4"/>
        <v/>
      </c>
      <c r="T27" s="39" t="str">
        <f t="shared" si="4"/>
        <v/>
      </c>
      <c r="U27" s="39" t="str">
        <f t="shared" si="4"/>
        <v/>
      </c>
      <c r="V27" s="39" t="str">
        <f t="shared" si="4"/>
        <v/>
      </c>
    </row>
    <row r="28" spans="1:22" ht="18" customHeight="1" x14ac:dyDescent="0.2">
      <c r="B28" s="18"/>
      <c r="D28" s="31" t="s">
        <v>16</v>
      </c>
      <c r="E28" s="32"/>
      <c r="F28" s="32"/>
      <c r="G28" s="32"/>
      <c r="H28" s="33"/>
      <c r="I28" s="33"/>
      <c r="J28" s="26"/>
      <c r="K28" s="26"/>
      <c r="L28" s="26"/>
      <c r="M28" s="26"/>
      <c r="N28" s="26"/>
      <c r="O28" s="26"/>
      <c r="P28" s="26"/>
      <c r="Q28" s="26"/>
      <c r="R28" s="26"/>
      <c r="S28" s="26"/>
      <c r="T28" s="26"/>
      <c r="U28" s="26"/>
      <c r="V28" s="26"/>
    </row>
    <row r="29" spans="1:22" ht="14.1" customHeight="1" x14ac:dyDescent="0.2">
      <c r="B29" s="18"/>
      <c r="D29" s="40" t="str">
        <f>IF(D27="","",ROUND(D27/$C$21,2))</f>
        <v/>
      </c>
      <c r="E29" s="40" t="str">
        <f t="shared" ref="E29:V29" si="5">IF(E27="","",ROUND(E27/$C$21,2))</f>
        <v/>
      </c>
      <c r="F29" s="40" t="str">
        <f t="shared" si="5"/>
        <v/>
      </c>
      <c r="G29" s="40" t="str">
        <f t="shared" si="5"/>
        <v/>
      </c>
      <c r="H29" s="40">
        <f t="shared" si="5"/>
        <v>2000</v>
      </c>
      <c r="I29" s="40">
        <f t="shared" si="5"/>
        <v>2010</v>
      </c>
      <c r="J29" s="40">
        <f t="shared" si="5"/>
        <v>2010</v>
      </c>
      <c r="K29" s="40">
        <f t="shared" si="5"/>
        <v>2040</v>
      </c>
      <c r="L29" s="40">
        <f t="shared" si="5"/>
        <v>2040</v>
      </c>
      <c r="M29" s="40">
        <f t="shared" si="5"/>
        <v>2040</v>
      </c>
      <c r="N29" s="40">
        <f t="shared" si="5"/>
        <v>2040</v>
      </c>
      <c r="O29" s="40">
        <f t="shared" si="5"/>
        <v>2060</v>
      </c>
      <c r="P29" s="40">
        <f t="shared" si="5"/>
        <v>2060</v>
      </c>
      <c r="Q29" s="40">
        <f t="shared" si="5"/>
        <v>2060</v>
      </c>
      <c r="R29" s="40">
        <f t="shared" si="5"/>
        <v>2060</v>
      </c>
      <c r="S29" s="40" t="str">
        <f t="shared" si="5"/>
        <v/>
      </c>
      <c r="T29" s="40" t="str">
        <f t="shared" si="5"/>
        <v/>
      </c>
      <c r="U29" s="40" t="str">
        <f t="shared" si="5"/>
        <v/>
      </c>
      <c r="V29" s="40" t="str">
        <f t="shared" si="5"/>
        <v/>
      </c>
    </row>
    <row r="30" spans="1:22" ht="24" customHeight="1" x14ac:dyDescent="0.2">
      <c r="B30" s="18"/>
      <c r="D30" s="2"/>
      <c r="E30" s="2"/>
      <c r="F30" s="2"/>
      <c r="G30" s="2"/>
      <c r="H30" s="2"/>
      <c r="I30" s="2"/>
      <c r="J30" s="2"/>
      <c r="K30" s="2"/>
      <c r="L30" s="2"/>
      <c r="M30" s="2"/>
      <c r="N30" s="2"/>
      <c r="O30" s="2"/>
      <c r="P30" s="2"/>
      <c r="Q30" s="2"/>
      <c r="R30" s="2"/>
      <c r="S30" s="2"/>
      <c r="T30" s="2"/>
      <c r="U30" s="2"/>
      <c r="V30" s="2"/>
    </row>
    <row r="31" spans="1:22" ht="18" customHeight="1" x14ac:dyDescent="0.2">
      <c r="B31" s="48"/>
      <c r="D31" s="127"/>
      <c r="E31" s="120" t="s">
        <v>20</v>
      </c>
      <c r="F31" s="34"/>
      <c r="G31" s="34"/>
      <c r="H31" s="34"/>
      <c r="I31" s="34"/>
      <c r="J31" s="34"/>
      <c r="K31" s="34"/>
      <c r="L31" s="34"/>
      <c r="M31" s="35"/>
    </row>
    <row r="32" spans="1:22" ht="14.1" customHeight="1" x14ac:dyDescent="0.2">
      <c r="B32" s="66">
        <f>SUM(D32:V32)</f>
        <v>281009.77</v>
      </c>
      <c r="D32" s="128" t="str">
        <f>IF(D21=0,ROUND((D24*D6%)+D24,2),"")</f>
        <v/>
      </c>
      <c r="E32" s="121" t="str">
        <f t="shared" ref="E32:V32" si="6">IF(E21=0,IF(D32="",ROUND((E24*E6%)+E24,2),ROUND((D32*E6%)+D32,2)),"")</f>
        <v/>
      </c>
      <c r="F32" s="66" t="str">
        <f t="shared" si="6"/>
        <v/>
      </c>
      <c r="G32" s="66" t="str">
        <f t="shared" si="6"/>
        <v/>
      </c>
      <c r="H32" s="66">
        <f t="shared" si="6"/>
        <v>24120</v>
      </c>
      <c r="I32" s="66">
        <f t="shared" si="6"/>
        <v>24120</v>
      </c>
      <c r="J32" s="66">
        <f t="shared" si="6"/>
        <v>24168.240000000002</v>
      </c>
      <c r="K32" s="66">
        <f t="shared" si="6"/>
        <v>24409.919999999998</v>
      </c>
      <c r="L32" s="66">
        <f t="shared" si="6"/>
        <v>24849.3</v>
      </c>
      <c r="M32" s="66">
        <f t="shared" si="6"/>
        <v>25122.639999999999</v>
      </c>
      <c r="N32" s="66">
        <f t="shared" si="6"/>
        <v>25248.25</v>
      </c>
      <c r="O32" s="66">
        <f t="shared" si="6"/>
        <v>25652.22</v>
      </c>
      <c r="P32" s="66">
        <f t="shared" si="6"/>
        <v>26986.14</v>
      </c>
      <c r="Q32" s="66">
        <f t="shared" si="6"/>
        <v>27984.63</v>
      </c>
      <c r="R32" s="66">
        <f t="shared" si="6"/>
        <v>28348.43</v>
      </c>
      <c r="S32" s="66" t="str">
        <f t="shared" si="6"/>
        <v/>
      </c>
      <c r="T32" s="66" t="str">
        <f t="shared" si="6"/>
        <v/>
      </c>
      <c r="U32" s="66" t="str">
        <f t="shared" si="6"/>
        <v/>
      </c>
      <c r="V32" s="66" t="str">
        <f t="shared" si="6"/>
        <v/>
      </c>
    </row>
    <row r="33" spans="1:22" ht="18" customHeight="1" x14ac:dyDescent="0.2">
      <c r="B33" s="23"/>
      <c r="D33" s="127"/>
      <c r="E33" s="122" t="s">
        <v>17</v>
      </c>
      <c r="F33" s="36"/>
      <c r="G33" s="36"/>
      <c r="H33" s="36"/>
      <c r="I33" s="36"/>
      <c r="J33" s="36"/>
      <c r="K33" s="36"/>
      <c r="L33" s="37"/>
      <c r="M33" s="28"/>
      <c r="N33" s="28"/>
      <c r="O33" s="28"/>
      <c r="P33" s="28"/>
      <c r="Q33" s="28"/>
      <c r="R33" s="28"/>
      <c r="S33" s="28"/>
      <c r="T33" s="28"/>
      <c r="U33" s="28"/>
      <c r="V33" s="28"/>
    </row>
    <row r="34" spans="1:22" ht="14.1" customHeight="1" x14ac:dyDescent="0.2">
      <c r="B34" s="23"/>
      <c r="D34" s="129" t="str">
        <f>IF(D32="","",ROUND(D32/$C$21,2))</f>
        <v/>
      </c>
      <c r="E34" s="123" t="str">
        <f t="shared" ref="E34:V34" si="7">IF(E32="","",ROUND(E32/$C$21,2))</f>
        <v/>
      </c>
      <c r="F34" s="41" t="str">
        <f t="shared" si="7"/>
        <v/>
      </c>
      <c r="G34" s="41" t="str">
        <f t="shared" si="7"/>
        <v/>
      </c>
      <c r="H34" s="41">
        <f t="shared" si="7"/>
        <v>2010</v>
      </c>
      <c r="I34" s="41">
        <f t="shared" si="7"/>
        <v>2010</v>
      </c>
      <c r="J34" s="41">
        <f t="shared" si="7"/>
        <v>2014.02</v>
      </c>
      <c r="K34" s="41">
        <f t="shared" si="7"/>
        <v>2034.16</v>
      </c>
      <c r="L34" s="41">
        <f t="shared" si="7"/>
        <v>2070.7800000000002</v>
      </c>
      <c r="M34" s="41">
        <f t="shared" si="7"/>
        <v>2093.5500000000002</v>
      </c>
      <c r="N34" s="41">
        <f t="shared" si="7"/>
        <v>2104.02</v>
      </c>
      <c r="O34" s="41">
        <f t="shared" si="7"/>
        <v>2137.69</v>
      </c>
      <c r="P34" s="41">
        <f t="shared" si="7"/>
        <v>2248.85</v>
      </c>
      <c r="Q34" s="41">
        <f t="shared" si="7"/>
        <v>2332.0500000000002</v>
      </c>
      <c r="R34" s="41">
        <f t="shared" si="7"/>
        <v>2362.37</v>
      </c>
      <c r="S34" s="41" t="str">
        <f t="shared" si="7"/>
        <v/>
      </c>
      <c r="T34" s="41" t="str">
        <f t="shared" si="7"/>
        <v/>
      </c>
      <c r="U34" s="41" t="str">
        <f t="shared" si="7"/>
        <v/>
      </c>
      <c r="V34" s="41" t="str">
        <f t="shared" si="7"/>
        <v/>
      </c>
    </row>
    <row r="35" spans="1:22" ht="24" customHeight="1" x14ac:dyDescent="0.2">
      <c r="B35" s="49"/>
    </row>
    <row r="36" spans="1:22" ht="18" customHeight="1" x14ac:dyDescent="0.2">
      <c r="B36" s="50"/>
      <c r="E36" s="82" t="s">
        <v>18</v>
      </c>
      <c r="F36" s="34"/>
      <c r="G36" s="34"/>
      <c r="H36" s="34"/>
      <c r="I36" s="34"/>
      <c r="J36" s="34"/>
      <c r="K36" s="35"/>
      <c r="L36" s="69"/>
    </row>
    <row r="37" spans="1:22" s="19" customFormat="1" x14ac:dyDescent="0.2">
      <c r="B37" s="72">
        <f>SUM(D37:V37)</f>
        <v>720</v>
      </c>
      <c r="C37" s="24"/>
      <c r="D37" s="59"/>
      <c r="E37" s="42" t="str">
        <f>IF(ISERROR(ROUND(E27-D27,2)),"",IF(ROUND(E27-D27,2)=0,"",ROUND(E27-D27,2)))</f>
        <v/>
      </c>
      <c r="F37" s="42" t="str">
        <f t="shared" ref="F37:V37" si="8">IF(ISERROR(ROUND(F27-E27,2)),"",IF(ROUND(F27-E27,2)=0,"",ROUND(F27-E27,2)))</f>
        <v/>
      </c>
      <c r="G37" s="42" t="str">
        <f t="shared" si="8"/>
        <v/>
      </c>
      <c r="H37" s="42" t="str">
        <f t="shared" si="8"/>
        <v/>
      </c>
      <c r="I37" s="42">
        <f t="shared" si="8"/>
        <v>120</v>
      </c>
      <c r="J37" s="42" t="str">
        <f t="shared" si="8"/>
        <v/>
      </c>
      <c r="K37" s="42">
        <f t="shared" si="8"/>
        <v>360</v>
      </c>
      <c r="L37" s="42" t="str">
        <f t="shared" si="8"/>
        <v/>
      </c>
      <c r="M37" s="42" t="str">
        <f t="shared" si="8"/>
        <v/>
      </c>
      <c r="N37" s="42" t="str">
        <f t="shared" si="8"/>
        <v/>
      </c>
      <c r="O37" s="42">
        <f t="shared" si="8"/>
        <v>240</v>
      </c>
      <c r="P37" s="42" t="str">
        <f t="shared" si="8"/>
        <v/>
      </c>
      <c r="Q37" s="42" t="str">
        <f t="shared" si="8"/>
        <v/>
      </c>
      <c r="R37" s="42" t="str">
        <f t="shared" si="8"/>
        <v/>
      </c>
      <c r="S37" s="42" t="str">
        <f t="shared" si="8"/>
        <v/>
      </c>
      <c r="T37" s="42" t="str">
        <f t="shared" si="8"/>
        <v/>
      </c>
      <c r="U37" s="42" t="str">
        <f t="shared" si="8"/>
        <v/>
      </c>
      <c r="V37" s="42" t="str">
        <f t="shared" si="8"/>
        <v/>
      </c>
    </row>
    <row r="38" spans="1:22" ht="18" customHeight="1" x14ac:dyDescent="0.2">
      <c r="B38" s="51"/>
      <c r="E38" s="46" t="s">
        <v>19</v>
      </c>
      <c r="F38" s="43"/>
      <c r="G38" s="43"/>
      <c r="H38" s="44"/>
      <c r="I38" s="43"/>
      <c r="J38" s="43"/>
      <c r="K38" s="44"/>
      <c r="L38" s="4"/>
      <c r="M38" s="4"/>
      <c r="N38" s="4"/>
      <c r="O38" s="4"/>
      <c r="P38" s="4"/>
      <c r="Q38" s="4"/>
      <c r="R38" s="4"/>
      <c r="S38" s="4"/>
      <c r="T38" s="4"/>
      <c r="U38" s="4"/>
      <c r="V38" s="4"/>
    </row>
    <row r="39" spans="1:22" s="19" customFormat="1" x14ac:dyDescent="0.2">
      <c r="B39" s="63">
        <f>IF(ISERROR(AVERAGE(D39:V39)),0,AVERAGE(D39:V39))</f>
        <v>9.9097649009852688E-3</v>
      </c>
      <c r="C39" s="25"/>
      <c r="D39" s="45"/>
      <c r="E39" s="63" t="str">
        <f>IF(OR(E37="",ISERROR((E27-D27)/D27)),"",IF((E27-D27)/D27=0,"",(E27-D27)/D27))</f>
        <v/>
      </c>
      <c r="F39" s="63" t="str">
        <f t="shared" ref="F39:V39" si="9">IF(OR(F37="",ISERROR((F27-E27)/E27)),"",IF((F27-E27)/E27=0,"",(F27-E27)/E27))</f>
        <v/>
      </c>
      <c r="G39" s="63" t="str">
        <f t="shared" si="9"/>
        <v/>
      </c>
      <c r="H39" s="63" t="str">
        <f t="shared" si="9"/>
        <v/>
      </c>
      <c r="I39" s="63">
        <f t="shared" si="9"/>
        <v>5.0000000000000001E-3</v>
      </c>
      <c r="J39" s="63" t="str">
        <f t="shared" si="9"/>
        <v/>
      </c>
      <c r="K39" s="63">
        <f t="shared" si="9"/>
        <v>1.4925373134328358E-2</v>
      </c>
      <c r="L39" s="63" t="str">
        <f t="shared" si="9"/>
        <v/>
      </c>
      <c r="M39" s="63" t="str">
        <f t="shared" si="9"/>
        <v/>
      </c>
      <c r="N39" s="63" t="str">
        <f t="shared" si="9"/>
        <v/>
      </c>
      <c r="O39" s="63">
        <f t="shared" si="9"/>
        <v>9.8039215686274508E-3</v>
      </c>
      <c r="P39" s="63" t="str">
        <f t="shared" si="9"/>
        <v/>
      </c>
      <c r="Q39" s="63" t="str">
        <f t="shared" si="9"/>
        <v/>
      </c>
      <c r="R39" s="63" t="str">
        <f t="shared" si="9"/>
        <v/>
      </c>
      <c r="S39" s="63" t="str">
        <f t="shared" si="9"/>
        <v/>
      </c>
      <c r="T39" s="63" t="str">
        <f t="shared" si="9"/>
        <v/>
      </c>
      <c r="U39" s="63" t="str">
        <f t="shared" si="9"/>
        <v/>
      </c>
      <c r="V39" s="63" t="str">
        <f t="shared" si="9"/>
        <v/>
      </c>
    </row>
    <row r="40" spans="1:22" ht="24" customHeight="1" x14ac:dyDescent="0.2">
      <c r="B40" s="50"/>
      <c r="C40" s="5"/>
      <c r="D40" s="6"/>
      <c r="E40" s="6"/>
      <c r="F40" s="6"/>
      <c r="G40" s="6"/>
      <c r="H40" s="6"/>
      <c r="I40" s="6"/>
      <c r="J40" s="6"/>
      <c r="K40" s="6"/>
      <c r="L40" s="6"/>
      <c r="M40" s="6"/>
      <c r="N40" s="6"/>
      <c r="O40" s="6"/>
      <c r="P40" s="6"/>
      <c r="Q40" s="6"/>
      <c r="R40" s="6"/>
      <c r="S40" s="6"/>
      <c r="T40" s="6"/>
      <c r="U40" s="6"/>
      <c r="V40" s="6"/>
    </row>
    <row r="41" spans="1:22" ht="18" customHeight="1" x14ac:dyDescent="0.2">
      <c r="B41" s="50"/>
      <c r="C41" s="3"/>
      <c r="E41" s="54" t="s">
        <v>24</v>
      </c>
      <c r="F41" s="55"/>
      <c r="G41" s="55"/>
      <c r="H41" s="55"/>
      <c r="I41" s="55"/>
      <c r="J41" s="55"/>
      <c r="K41" s="55"/>
      <c r="L41" s="55"/>
      <c r="M41" s="55"/>
      <c r="N41" s="55"/>
      <c r="O41" s="55"/>
      <c r="P41" s="55"/>
      <c r="Q41" s="56"/>
    </row>
    <row r="42" spans="1:22" s="19" customFormat="1" ht="24" customHeight="1" x14ac:dyDescent="0.2">
      <c r="A42" s="81" t="s">
        <v>15</v>
      </c>
      <c r="B42" s="71">
        <f>SUM(D42:V42)</f>
        <v>-11969.77</v>
      </c>
      <c r="D42" s="125"/>
      <c r="E42" s="124" t="str">
        <f t="shared" ref="E42:V42" si="10">IF(ISERROR(ROUND(E27-E32,2)),"",IF(ROUND(E27-E32,2)=0,"",ROUND(E27-E32,2)))</f>
        <v/>
      </c>
      <c r="F42" s="64" t="str">
        <f t="shared" si="10"/>
        <v/>
      </c>
      <c r="G42" s="64" t="str">
        <f t="shared" si="10"/>
        <v/>
      </c>
      <c r="H42" s="64">
        <f t="shared" si="10"/>
        <v>-120</v>
      </c>
      <c r="I42" s="64" t="str">
        <f t="shared" si="10"/>
        <v/>
      </c>
      <c r="J42" s="64">
        <f t="shared" si="10"/>
        <v>-48.24</v>
      </c>
      <c r="K42" s="64">
        <f t="shared" si="10"/>
        <v>70.08</v>
      </c>
      <c r="L42" s="64">
        <f t="shared" si="10"/>
        <v>-369.3</v>
      </c>
      <c r="M42" s="64">
        <f t="shared" si="10"/>
        <v>-642.64</v>
      </c>
      <c r="N42" s="64">
        <f t="shared" si="10"/>
        <v>-768.25</v>
      </c>
      <c r="O42" s="64">
        <f t="shared" si="10"/>
        <v>-932.22</v>
      </c>
      <c r="P42" s="64">
        <f t="shared" si="10"/>
        <v>-2266.14</v>
      </c>
      <c r="Q42" s="64">
        <f t="shared" si="10"/>
        <v>-3264.63</v>
      </c>
      <c r="R42" s="64">
        <f t="shared" si="10"/>
        <v>-3628.43</v>
      </c>
      <c r="S42" s="64" t="str">
        <f t="shared" si="10"/>
        <v/>
      </c>
      <c r="T42" s="64" t="str">
        <f t="shared" si="10"/>
        <v/>
      </c>
      <c r="U42" s="64" t="str">
        <f t="shared" si="10"/>
        <v/>
      </c>
      <c r="V42" s="64" t="str">
        <f t="shared" si="10"/>
        <v/>
      </c>
    </row>
    <row r="43" spans="1:22" x14ac:dyDescent="0.2">
      <c r="A43" s="52"/>
      <c r="B43" s="53"/>
      <c r="D43" s="7"/>
      <c r="E43" s="7"/>
      <c r="F43" s="7"/>
      <c r="G43" s="7"/>
      <c r="H43" s="7"/>
      <c r="I43" s="7"/>
      <c r="J43" s="7"/>
      <c r="K43" s="7"/>
      <c r="L43" s="7"/>
      <c r="M43" s="7"/>
      <c r="N43" s="7"/>
      <c r="O43" s="7"/>
      <c r="P43" s="7"/>
      <c r="Q43" s="7"/>
      <c r="R43" s="7"/>
      <c r="S43" s="7"/>
      <c r="T43" s="7"/>
      <c r="U43" s="7"/>
      <c r="V43" s="7"/>
    </row>
    <row r="44" spans="1:22" ht="18" customHeight="1" x14ac:dyDescent="0.2">
      <c r="B44" s="7"/>
      <c r="C44" s="3"/>
      <c r="E44" s="67" t="s">
        <v>14</v>
      </c>
      <c r="F44" s="68"/>
      <c r="G44" s="68"/>
      <c r="H44" s="68"/>
      <c r="I44" s="68"/>
      <c r="J44" s="57"/>
    </row>
    <row r="45" spans="1:22" s="19" customFormat="1" ht="24" customHeight="1" x14ac:dyDescent="0.2">
      <c r="A45" s="13"/>
      <c r="B45" s="65">
        <f>IF(ISERROR((B27-B32)/B27),0,(B27-B32)/B27)</f>
        <v>-4.4490670532262931E-2</v>
      </c>
      <c r="D45" s="126"/>
      <c r="E45" s="136" t="str">
        <f>IF(ISERROR((E27-E32)/E27),"",IF((E27-E32)/E27=0,"",IF(E47=$V$48,(E27-E32)/E27,"")))</f>
        <v/>
      </c>
      <c r="F45" s="137" t="str">
        <f t="shared" ref="F45:N45" si="11">IF(ISERROR((F27-F32)/F27),"",IF((F27-F32)/F27=0,"",IF(F47=$V$48,(F27-F32)/F27,"")))</f>
        <v/>
      </c>
      <c r="G45" s="137" t="str">
        <f t="shared" si="11"/>
        <v/>
      </c>
      <c r="H45" s="137" t="str">
        <f t="shared" si="11"/>
        <v/>
      </c>
      <c r="I45" s="137" t="str">
        <f t="shared" si="11"/>
        <v/>
      </c>
      <c r="J45" s="137" t="str">
        <f t="shared" si="11"/>
        <v/>
      </c>
      <c r="K45" s="137" t="str">
        <f t="shared" si="11"/>
        <v/>
      </c>
      <c r="L45" s="137" t="str">
        <f t="shared" si="11"/>
        <v/>
      </c>
      <c r="M45" s="137" t="str">
        <f t="shared" si="11"/>
        <v/>
      </c>
      <c r="N45" s="137" t="str">
        <f t="shared" si="11"/>
        <v/>
      </c>
      <c r="O45" s="137" t="str">
        <f>IF(ISERROR((O27-O32)/O27),"",IF((O27-O32)/O27=0,"",IF(O47=$V$48,(O27-O32)/O27,"")))</f>
        <v/>
      </c>
      <c r="P45" s="137" t="str">
        <f t="shared" ref="P45:V45" si="12">IF(ISERROR((P27-P32)/P27),"",IF((P27-P32)/P27=0,"",IF(P47=$V$48,(P27-P32)/P27,"")))</f>
        <v/>
      </c>
      <c r="Q45" s="137" t="str">
        <f t="shared" si="12"/>
        <v/>
      </c>
      <c r="R45" s="137">
        <f t="shared" si="12"/>
        <v>-0.14678114886731392</v>
      </c>
      <c r="S45" s="137" t="str">
        <f t="shared" si="12"/>
        <v/>
      </c>
      <c r="T45" s="137" t="str">
        <f t="shared" si="12"/>
        <v/>
      </c>
      <c r="U45" s="137" t="str">
        <f t="shared" si="12"/>
        <v/>
      </c>
      <c r="V45" s="137" t="str">
        <f t="shared" si="12"/>
        <v/>
      </c>
    </row>
    <row r="46" spans="1:22" ht="18" x14ac:dyDescent="0.2">
      <c r="B46" s="14"/>
      <c r="D46" s="76"/>
      <c r="E46" s="76" t="str">
        <f t="shared" ref="E46:N46" si="13">IF(E45&lt;&gt;"","(B)","")</f>
        <v/>
      </c>
      <c r="F46" s="76" t="str">
        <f t="shared" si="13"/>
        <v/>
      </c>
      <c r="G46" s="76" t="str">
        <f t="shared" si="13"/>
        <v/>
      </c>
      <c r="H46" s="76" t="str">
        <f t="shared" si="13"/>
        <v/>
      </c>
      <c r="I46" s="76" t="str">
        <f t="shared" si="13"/>
        <v/>
      </c>
      <c r="J46" s="76" t="str">
        <f t="shared" si="13"/>
        <v/>
      </c>
      <c r="K46" s="76" t="str">
        <f t="shared" si="13"/>
        <v/>
      </c>
      <c r="L46" s="76" t="str">
        <f t="shared" si="13"/>
        <v/>
      </c>
      <c r="M46" s="76" t="str">
        <f t="shared" si="13"/>
        <v/>
      </c>
      <c r="N46" s="76" t="str">
        <f t="shared" si="13"/>
        <v/>
      </c>
      <c r="O46" s="76" t="str">
        <f>IF(O45&lt;&gt;"","(B)","")</f>
        <v/>
      </c>
      <c r="P46" s="76" t="str">
        <f t="shared" ref="P46:V46" si="14">IF(P45&lt;&gt;"","(B)","")</f>
        <v/>
      </c>
      <c r="Q46" s="76" t="str">
        <f t="shared" si="14"/>
        <v/>
      </c>
      <c r="R46" s="76" t="str">
        <f t="shared" si="14"/>
        <v>(B)</v>
      </c>
      <c r="S46" s="76" t="str">
        <f t="shared" si="14"/>
        <v/>
      </c>
      <c r="T46" s="76" t="str">
        <f t="shared" si="14"/>
        <v/>
      </c>
      <c r="U46" s="76" t="str">
        <f t="shared" si="14"/>
        <v/>
      </c>
      <c r="V46" s="76" t="str">
        <f t="shared" si="14"/>
        <v/>
      </c>
    </row>
    <row r="47" spans="1:22" ht="9.75" customHeight="1" x14ac:dyDescent="0.2">
      <c r="C47" s="8"/>
      <c r="D47" s="77"/>
      <c r="E47" s="77">
        <f>IF(E42="",0,D47+1)</f>
        <v>0</v>
      </c>
      <c r="F47" s="77">
        <f t="shared" ref="F47:V47" si="15">IF(F42="",0,E47+1)</f>
        <v>0</v>
      </c>
      <c r="G47" s="77">
        <f t="shared" si="15"/>
        <v>0</v>
      </c>
      <c r="H47" s="77">
        <f t="shared" si="15"/>
        <v>1</v>
      </c>
      <c r="I47" s="77">
        <f t="shared" si="15"/>
        <v>0</v>
      </c>
      <c r="J47" s="77">
        <f t="shared" si="15"/>
        <v>1</v>
      </c>
      <c r="K47" s="77">
        <f t="shared" si="15"/>
        <v>2</v>
      </c>
      <c r="L47" s="77">
        <f t="shared" si="15"/>
        <v>3</v>
      </c>
      <c r="M47" s="77">
        <f t="shared" si="15"/>
        <v>4</v>
      </c>
      <c r="N47" s="77">
        <f t="shared" si="15"/>
        <v>5</v>
      </c>
      <c r="O47" s="77">
        <f t="shared" si="15"/>
        <v>6</v>
      </c>
      <c r="P47" s="77">
        <f t="shared" si="15"/>
        <v>7</v>
      </c>
      <c r="Q47" s="77">
        <f t="shared" si="15"/>
        <v>8</v>
      </c>
      <c r="R47" s="77">
        <f t="shared" si="15"/>
        <v>9</v>
      </c>
      <c r="S47" s="77">
        <f t="shared" si="15"/>
        <v>0</v>
      </c>
      <c r="T47" s="77">
        <f t="shared" si="15"/>
        <v>0</v>
      </c>
      <c r="U47" s="77">
        <f t="shared" si="15"/>
        <v>0</v>
      </c>
      <c r="V47" s="77">
        <f t="shared" si="15"/>
        <v>0</v>
      </c>
    </row>
    <row r="48" spans="1:22" ht="9.75" customHeight="1" x14ac:dyDescent="0.2">
      <c r="C48" s="9"/>
      <c r="G48" s="73"/>
      <c r="V48" s="69">
        <f>IF(ISERROR(LARGE(D47:V47,1)),"",LARGE(D47:V47,1))</f>
        <v>9</v>
      </c>
    </row>
    <row r="49" spans="1:8" ht="24" customHeight="1" x14ac:dyDescent="0.25">
      <c r="A49" s="83" t="s">
        <v>25</v>
      </c>
      <c r="B49" s="90">
        <f ca="1">IF(INDIRECT(ADDRESS(45,MATCH(LARGE(D47:V47,1),D47:V47,0)+3))="",0,INDIRECT(ADDRESS(45,MATCH(LARGE(D47:V47,1),D47:V47,0)+3)))</f>
        <v>-0.14678114886731392</v>
      </c>
      <c r="C49" s="78"/>
      <c r="H49" s="73"/>
    </row>
    <row r="50" spans="1:8" ht="18" customHeight="1" x14ac:dyDescent="0.2"/>
    <row r="51" spans="1:8" x14ac:dyDescent="0.2">
      <c r="B51" s="89"/>
    </row>
    <row r="52" spans="1:8" x14ac:dyDescent="0.2"/>
    <row r="53" spans="1:8" ht="18" customHeight="1" x14ac:dyDescent="0.2"/>
    <row r="59" spans="1:8" hidden="1" x14ac:dyDescent="0.2">
      <c r="D59" s="10"/>
    </row>
    <row r="62" spans="1:8" hidden="1" x14ac:dyDescent="0.2">
      <c r="D62" s="10"/>
    </row>
    <row r="65" s="1" customFormat="1" hidden="1" x14ac:dyDescent="0.2"/>
    <row r="66" s="1" customFormat="1" hidden="1" x14ac:dyDescent="0.2"/>
    <row r="67" s="1" customFormat="1" hidden="1" x14ac:dyDescent="0.2"/>
    <row r="68" s="1" customFormat="1" hidden="1" x14ac:dyDescent="0.2"/>
    <row r="69" s="1" customFormat="1" hidden="1" x14ac:dyDescent="0.2"/>
    <row r="70" s="1" customFormat="1" hidden="1" x14ac:dyDescent="0.2"/>
    <row r="71" s="1" customFormat="1" hidden="1" x14ac:dyDescent="0.2"/>
    <row r="72" s="1" customFormat="1" hidden="1" x14ac:dyDescent="0.2"/>
    <row r="73" s="1" customFormat="1" hidden="1" x14ac:dyDescent="0.2"/>
    <row r="74" s="1" customFormat="1" hidden="1" x14ac:dyDescent="0.2"/>
  </sheetData>
  <sheetProtection algorithmName="SHA-512" hashValue="ZiZ3M6L4ddoy2yf8Q0fySltkd8hiSjhNyeNoPQt846PqlQZKq99hjjTQO5+vhnNzBkhru8JlB13n8zojNbXhsw==" saltValue="KPqwJ82r+WIsxvtKzb9ZnQ==" spinCount="100000" sheet="1" objects="1" scenarios="1" selectLockedCells="1"/>
  <mergeCells count="1">
    <mergeCell ref="C1:V1"/>
  </mergeCells>
  <phoneticPr fontId="0" type="noConversion"/>
  <conditionalFormatting sqref="E45:V45">
    <cfRule type="cellIs" dxfId="1" priority="2" stopIfTrue="1" operator="lessThanOrEqual">
      <formula>0</formula>
    </cfRule>
  </conditionalFormatting>
  <conditionalFormatting sqref="E46:V46">
    <cfRule type="cellIs" dxfId="0" priority="1" stopIfTrue="1" operator="equal">
      <formula>"(B)"</formula>
    </cfRule>
  </conditionalFormatting>
  <dataValidations count="1">
    <dataValidation type="list" allowBlank="1" showInputMessage="1" showErrorMessage="1" errorTitle="ERREUR DE SAISIE" error="Choisir une valeur dans la liste déroulante" promptTitle="INFO" prompt="Choisir une valeur dans la liste déroulante" sqref="D8" xr:uid="{27E9B4C8-6436-4144-9803-920A0AA3EDCD}">
      <formula1>AnneesINSEE</formula1>
    </dataValidation>
  </dataValidations>
  <printOptions horizontalCentered="1" verticalCentered="1"/>
  <pageMargins left="0.19685039370078741" right="0.19685039370078741" top="0.19685039370078741" bottom="0.19685039370078741" header="0" footer="0"/>
  <pageSetup paperSize="9" scale="57" firstPageNumber="0" orientation="landscape" horizontalDpi="300" verticalDpi="300" r:id="rId1"/>
  <headerFooter alignWithMargins="0"/>
  <ignoredErrors>
    <ignoredError sqref="D21 E21:V21 D27 E27:V27" formulaRange="1"/>
  </ignoredErrors>
  <drawing r:id="rId2"/>
  <legacyDrawing r:id="rId3"/>
  <picture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2"/>
  <dimension ref="A1:A27"/>
  <sheetViews>
    <sheetView showGridLines="0" showRowColHeaders="0" workbookViewId="0">
      <pane ySplit="3" topLeftCell="A4" activePane="bottomLeft" state="frozen"/>
      <selection pane="bottomLeft" activeCell="A4" sqref="A4"/>
    </sheetView>
  </sheetViews>
  <sheetFormatPr baseColWidth="10" defaultColWidth="0" defaultRowHeight="12.75" customHeight="1" zeroHeight="1" x14ac:dyDescent="0.2"/>
  <cols>
    <col min="1" max="1" width="111.5703125" customWidth="1"/>
  </cols>
  <sheetData>
    <row r="1" spans="1:1" ht="27.95" customHeight="1" x14ac:dyDescent="0.45">
      <c r="A1" s="101" t="s">
        <v>27</v>
      </c>
    </row>
    <row r="2" spans="1:1" ht="15" x14ac:dyDescent="0.3">
      <c r="A2" s="102" t="s">
        <v>28</v>
      </c>
    </row>
    <row r="3" spans="1:1" ht="9.9499999999999993" customHeight="1" x14ac:dyDescent="0.3">
      <c r="A3" s="102"/>
    </row>
    <row r="4" spans="1:1" ht="9.9499999999999993" customHeight="1" x14ac:dyDescent="0.3">
      <c r="A4" s="118"/>
    </row>
    <row r="5" spans="1:1" ht="18" x14ac:dyDescent="0.35">
      <c r="A5" s="100" t="s">
        <v>29</v>
      </c>
    </row>
    <row r="6" spans="1:1" x14ac:dyDescent="0.2">
      <c r="A6" s="103"/>
    </row>
    <row r="7" spans="1:1" ht="33" x14ac:dyDescent="0.2">
      <c r="A7" s="104" t="s">
        <v>30</v>
      </c>
    </row>
    <row r="8" spans="1:1" ht="18" x14ac:dyDescent="0.2">
      <c r="A8" s="105" t="s">
        <v>31</v>
      </c>
    </row>
    <row r="9" spans="1:1" ht="52.5" x14ac:dyDescent="0.2">
      <c r="A9" s="106" t="s">
        <v>32</v>
      </c>
    </row>
    <row r="10" spans="1:1" x14ac:dyDescent="0.2">
      <c r="A10" s="103"/>
    </row>
    <row r="11" spans="1:1" ht="33" x14ac:dyDescent="0.35">
      <c r="A11" s="107" t="s">
        <v>33</v>
      </c>
    </row>
    <row r="12" spans="1:1" ht="16.5" x14ac:dyDescent="0.35">
      <c r="A12" s="107"/>
    </row>
    <row r="13" spans="1:1" ht="16.5" x14ac:dyDescent="0.3">
      <c r="A13" s="108" t="s">
        <v>34</v>
      </c>
    </row>
    <row r="14" spans="1:1" ht="8.25" customHeight="1" x14ac:dyDescent="0.3">
      <c r="A14" s="109"/>
    </row>
    <row r="15" spans="1:1" ht="49.5" x14ac:dyDescent="0.3">
      <c r="A15" s="109" t="s">
        <v>39</v>
      </c>
    </row>
    <row r="16" spans="1:1" ht="9" customHeight="1" x14ac:dyDescent="0.4">
      <c r="A16" s="110"/>
    </row>
    <row r="17" spans="1:1" ht="19.5" x14ac:dyDescent="0.4">
      <c r="A17" s="111" t="s">
        <v>34</v>
      </c>
    </row>
    <row r="18" spans="1:1" ht="16.5" x14ac:dyDescent="0.35">
      <c r="A18" s="112" t="s">
        <v>43</v>
      </c>
    </row>
    <row r="19" spans="1:1" ht="16.5" x14ac:dyDescent="0.35">
      <c r="A19" s="113" t="s">
        <v>35</v>
      </c>
    </row>
    <row r="20" spans="1:1" ht="16.5" x14ac:dyDescent="0.35">
      <c r="A20" s="112"/>
    </row>
    <row r="21" spans="1:1" ht="16.5" x14ac:dyDescent="0.35">
      <c r="A21" s="112" t="s">
        <v>36</v>
      </c>
    </row>
    <row r="22" spans="1:1" ht="16.5" x14ac:dyDescent="0.35">
      <c r="A22" s="114" t="s">
        <v>37</v>
      </c>
    </row>
    <row r="23" spans="1:1" ht="14.25" x14ac:dyDescent="0.3">
      <c r="A23" s="115" t="s">
        <v>38</v>
      </c>
    </row>
    <row r="24" spans="1:1" ht="16.5" x14ac:dyDescent="0.35">
      <c r="A24" s="114" t="s">
        <v>40</v>
      </c>
    </row>
    <row r="25" spans="1:1" s="96" customFormat="1" ht="33" customHeight="1" x14ac:dyDescent="0.2">
      <c r="A25" s="116" t="s">
        <v>44</v>
      </c>
    </row>
    <row r="26" spans="1:1" ht="150" customHeight="1" x14ac:dyDescent="0.2">
      <c r="A26" s="117" t="s">
        <v>45</v>
      </c>
    </row>
    <row r="27" spans="1:1" ht="16.5" x14ac:dyDescent="0.35">
      <c r="A27" s="114"/>
    </row>
  </sheetData>
  <sheetProtection algorithmName="SHA-512" hashValue="0+5F1OqdBbQcinpZb05Kv4nL8D2Z7xdVUsBoLASY2nX2fbmsW+mKiKUQ4x0e5NlwadF4GP82MvEflkfbFTOOEA==" saltValue="6blH8/tTkl+LsF7r3P6Tug==" spinCount="100000" sheet="1" objects="1" scenarios="1" selectLockedCells="1"/>
  <phoneticPr fontId="65" type="noConversion"/>
  <pageMargins left="0.78740157499999996" right="0.78740157499999996" top="0.984251969" bottom="0.984251969" header="0.4921259845" footer="0.4921259845"/>
  <headerFooter alignWithMargins="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DC445C-AACF-46BB-A3A9-BCCAFB2D1FA7}">
  <dimension ref="A1:E111"/>
  <sheetViews>
    <sheetView showGridLines="0" showRowColHeaders="0" workbookViewId="0">
      <pane ySplit="1" topLeftCell="A2" activePane="bottomLeft" state="frozen"/>
      <selection pane="bottomLeft" activeCell="B22" sqref="B22"/>
    </sheetView>
  </sheetViews>
  <sheetFormatPr baseColWidth="10" defaultColWidth="0" defaultRowHeight="15" zeroHeight="1" x14ac:dyDescent="0.3"/>
  <cols>
    <col min="1" max="2" width="11.42578125" customWidth="1"/>
    <col min="3" max="3" width="17.42578125" style="88" customWidth="1"/>
    <col min="4" max="5" width="0" hidden="1" customWidth="1"/>
    <col min="6" max="16384" width="11.42578125" hidden="1"/>
  </cols>
  <sheetData>
    <row r="1" spans="1:3" ht="58.5" customHeight="1" x14ac:dyDescent="0.3">
      <c r="A1" s="93" t="s">
        <v>41</v>
      </c>
      <c r="B1" s="93" t="s">
        <v>42</v>
      </c>
    </row>
    <row r="2" spans="1:3" x14ac:dyDescent="0.3">
      <c r="A2" s="94">
        <v>2004</v>
      </c>
      <c r="B2" s="97">
        <v>2.1</v>
      </c>
      <c r="C2" s="99"/>
    </row>
    <row r="3" spans="1:3" x14ac:dyDescent="0.3">
      <c r="A3" s="94">
        <v>2005</v>
      </c>
      <c r="B3" s="97">
        <v>1.8</v>
      </c>
      <c r="C3" s="99"/>
    </row>
    <row r="4" spans="1:3" x14ac:dyDescent="0.3">
      <c r="A4" s="94">
        <v>2006</v>
      </c>
      <c r="B4" s="97">
        <v>1.6</v>
      </c>
      <c r="C4" s="99"/>
    </row>
    <row r="5" spans="1:3" x14ac:dyDescent="0.3">
      <c r="A5" s="94">
        <v>2007</v>
      </c>
      <c r="B5" s="97">
        <v>1.7</v>
      </c>
      <c r="C5" s="99"/>
    </row>
    <row r="6" spans="1:3" x14ac:dyDescent="0.3">
      <c r="A6" s="94">
        <v>2008</v>
      </c>
      <c r="B6" s="97">
        <v>2.8</v>
      </c>
      <c r="C6" s="99"/>
    </row>
    <row r="7" spans="1:3" x14ac:dyDescent="0.3">
      <c r="A7" s="94">
        <v>2009</v>
      </c>
      <c r="B7" s="97">
        <v>0.1</v>
      </c>
      <c r="C7" s="99"/>
    </row>
    <row r="8" spans="1:3" x14ac:dyDescent="0.3">
      <c r="A8" s="94">
        <v>2010</v>
      </c>
      <c r="B8" s="97">
        <v>1.5</v>
      </c>
      <c r="C8" s="99"/>
    </row>
    <row r="9" spans="1:3" x14ac:dyDescent="0.3">
      <c r="A9" s="94">
        <v>2011</v>
      </c>
      <c r="B9" s="97">
        <v>2.1</v>
      </c>
      <c r="C9" s="99"/>
    </row>
    <row r="10" spans="1:3" x14ac:dyDescent="0.3">
      <c r="A10" s="94">
        <v>2012</v>
      </c>
      <c r="B10" s="97">
        <v>2</v>
      </c>
      <c r="C10" s="99"/>
    </row>
    <row r="11" spans="1:3" x14ac:dyDescent="0.3">
      <c r="A11" s="94">
        <v>2013</v>
      </c>
      <c r="B11" s="97">
        <v>0.9</v>
      </c>
      <c r="C11" s="99"/>
    </row>
    <row r="12" spans="1:3" x14ac:dyDescent="0.3">
      <c r="A12" s="94">
        <v>2014</v>
      </c>
      <c r="B12" s="97">
        <v>0.5</v>
      </c>
      <c r="C12" s="99"/>
    </row>
    <row r="13" spans="1:3" x14ac:dyDescent="0.3">
      <c r="A13" s="94">
        <v>2015</v>
      </c>
      <c r="B13" s="97">
        <v>0</v>
      </c>
      <c r="C13" s="99"/>
    </row>
    <row r="14" spans="1:3" x14ac:dyDescent="0.3">
      <c r="A14" s="94">
        <v>2016</v>
      </c>
      <c r="B14" s="97">
        <v>0.2</v>
      </c>
      <c r="C14" s="99"/>
    </row>
    <row r="15" spans="1:3" x14ac:dyDescent="0.3">
      <c r="A15" s="94">
        <v>2017</v>
      </c>
      <c r="B15" s="97">
        <v>1</v>
      </c>
      <c r="C15" s="99"/>
    </row>
    <row r="16" spans="1:3" x14ac:dyDescent="0.3">
      <c r="A16" s="94">
        <v>2018</v>
      </c>
      <c r="B16" s="97">
        <v>1.8</v>
      </c>
      <c r="C16" s="99"/>
    </row>
    <row r="17" spans="1:3" x14ac:dyDescent="0.3">
      <c r="A17" s="94">
        <v>2019</v>
      </c>
      <c r="B17" s="97">
        <v>1.1000000000000001</v>
      </c>
      <c r="C17" s="99"/>
    </row>
    <row r="18" spans="1:3" x14ac:dyDescent="0.3">
      <c r="A18" s="94">
        <v>2020</v>
      </c>
      <c r="B18" s="97">
        <v>0.5</v>
      </c>
      <c r="C18" s="99"/>
    </row>
    <row r="19" spans="1:3" x14ac:dyDescent="0.3">
      <c r="A19" s="94">
        <v>2021</v>
      </c>
      <c r="B19" s="97">
        <v>1.6</v>
      </c>
      <c r="C19" s="99"/>
    </row>
    <row r="20" spans="1:3" x14ac:dyDescent="0.3">
      <c r="A20" s="94">
        <v>2022</v>
      </c>
      <c r="B20" s="97">
        <v>5.2</v>
      </c>
      <c r="C20" s="99"/>
    </row>
    <row r="21" spans="1:3" x14ac:dyDescent="0.3">
      <c r="A21" s="94">
        <v>2023</v>
      </c>
      <c r="B21" s="97">
        <v>3.7</v>
      </c>
      <c r="C21" s="99"/>
    </row>
    <row r="22" spans="1:3" x14ac:dyDescent="0.3">
      <c r="A22" s="94">
        <v>2024</v>
      </c>
      <c r="B22" s="97">
        <v>1.3</v>
      </c>
      <c r="C22" s="99"/>
    </row>
    <row r="23" spans="1:3" x14ac:dyDescent="0.3">
      <c r="A23" s="94">
        <v>2025</v>
      </c>
      <c r="B23" s="97"/>
      <c r="C23" s="99"/>
    </row>
    <row r="24" spans="1:3" x14ac:dyDescent="0.3">
      <c r="A24" s="94">
        <v>2026</v>
      </c>
      <c r="B24" s="97"/>
      <c r="C24" s="99"/>
    </row>
    <row r="25" spans="1:3" x14ac:dyDescent="0.3">
      <c r="A25" s="94">
        <v>2027</v>
      </c>
      <c r="B25" s="97"/>
      <c r="C25" s="99"/>
    </row>
    <row r="26" spans="1:3" x14ac:dyDescent="0.3">
      <c r="A26" s="94">
        <v>2028</v>
      </c>
      <c r="B26" s="97"/>
      <c r="C26" s="99"/>
    </row>
    <row r="27" spans="1:3" x14ac:dyDescent="0.3">
      <c r="A27" s="94">
        <v>2029</v>
      </c>
      <c r="B27" s="97"/>
      <c r="C27" s="99"/>
    </row>
    <row r="28" spans="1:3" x14ac:dyDescent="0.3">
      <c r="A28" s="94">
        <v>2030</v>
      </c>
      <c r="B28" s="97"/>
      <c r="C28" s="99"/>
    </row>
    <row r="29" spans="1:3" x14ac:dyDescent="0.3">
      <c r="A29" s="94">
        <v>2031</v>
      </c>
      <c r="B29" s="97"/>
      <c r="C29" s="99"/>
    </row>
    <row r="30" spans="1:3" x14ac:dyDescent="0.3">
      <c r="A30" s="94">
        <v>2032</v>
      </c>
      <c r="B30" s="97"/>
      <c r="C30" s="99"/>
    </row>
    <row r="31" spans="1:3" x14ac:dyDescent="0.3">
      <c r="A31" s="94">
        <v>2033</v>
      </c>
      <c r="B31" s="97"/>
      <c r="C31" s="99"/>
    </row>
    <row r="32" spans="1:3" x14ac:dyDescent="0.3">
      <c r="A32" s="94">
        <v>2034</v>
      </c>
      <c r="B32" s="97"/>
      <c r="C32" s="99"/>
    </row>
    <row r="33" spans="1:3" x14ac:dyDescent="0.3">
      <c r="A33" s="94">
        <v>2035</v>
      </c>
      <c r="B33" s="97"/>
      <c r="C33" s="99"/>
    </row>
    <row r="34" spans="1:3" x14ac:dyDescent="0.3">
      <c r="A34" s="94">
        <v>2036</v>
      </c>
      <c r="B34" s="97"/>
      <c r="C34" s="99"/>
    </row>
    <row r="35" spans="1:3" x14ac:dyDescent="0.3">
      <c r="A35" s="94">
        <v>2037</v>
      </c>
      <c r="B35" s="97"/>
      <c r="C35" s="99"/>
    </row>
    <row r="36" spans="1:3" x14ac:dyDescent="0.3">
      <c r="A36" s="94">
        <v>2038</v>
      </c>
      <c r="B36" s="97"/>
      <c r="C36" s="99"/>
    </row>
    <row r="37" spans="1:3" x14ac:dyDescent="0.3">
      <c r="A37" s="94">
        <v>2039</v>
      </c>
      <c r="B37" s="97"/>
      <c r="C37" s="99"/>
    </row>
    <row r="38" spans="1:3" x14ac:dyDescent="0.3">
      <c r="A38" s="94">
        <v>2040</v>
      </c>
      <c r="B38" s="97"/>
      <c r="C38" s="99"/>
    </row>
    <row r="39" spans="1:3" x14ac:dyDescent="0.3">
      <c r="A39" s="94">
        <v>2041</v>
      </c>
      <c r="B39" s="97"/>
      <c r="C39" s="99"/>
    </row>
    <row r="40" spans="1:3" x14ac:dyDescent="0.3">
      <c r="A40" s="94">
        <v>2042</v>
      </c>
      <c r="B40" s="97"/>
      <c r="C40" s="99"/>
    </row>
    <row r="41" spans="1:3" x14ac:dyDescent="0.3">
      <c r="A41" s="94">
        <v>2043</v>
      </c>
      <c r="B41" s="97"/>
      <c r="C41" s="99"/>
    </row>
    <row r="42" spans="1:3" x14ac:dyDescent="0.3">
      <c r="A42" s="94">
        <v>2044</v>
      </c>
      <c r="B42" s="97"/>
      <c r="C42" s="99"/>
    </row>
    <row r="43" spans="1:3" x14ac:dyDescent="0.3">
      <c r="A43" s="94">
        <v>2045</v>
      </c>
      <c r="B43" s="97"/>
      <c r="C43" s="99"/>
    </row>
    <row r="44" spans="1:3" x14ac:dyDescent="0.3">
      <c r="A44" s="94">
        <v>2046</v>
      </c>
      <c r="B44" s="97"/>
      <c r="C44" s="99"/>
    </row>
    <row r="45" spans="1:3" x14ac:dyDescent="0.3">
      <c r="A45" s="94">
        <v>2047</v>
      </c>
      <c r="B45" s="97"/>
      <c r="C45" s="99"/>
    </row>
    <row r="46" spans="1:3" x14ac:dyDescent="0.3">
      <c r="A46" s="94">
        <v>2048</v>
      </c>
      <c r="B46" s="97"/>
      <c r="C46" s="99"/>
    </row>
    <row r="47" spans="1:3" x14ac:dyDescent="0.3">
      <c r="A47" s="94">
        <v>2049</v>
      </c>
      <c r="B47" s="97"/>
      <c r="C47" s="99"/>
    </row>
    <row r="48" spans="1:3" x14ac:dyDescent="0.3">
      <c r="A48" s="94">
        <v>2050</v>
      </c>
      <c r="B48" s="97"/>
      <c r="C48" s="99"/>
    </row>
    <row r="49" spans="1:3" x14ac:dyDescent="0.3">
      <c r="A49" s="94">
        <v>2051</v>
      </c>
      <c r="B49" s="97"/>
      <c r="C49" s="99"/>
    </row>
    <row r="50" spans="1:3" x14ac:dyDescent="0.3">
      <c r="A50" s="94">
        <v>2052</v>
      </c>
      <c r="B50" s="97"/>
      <c r="C50" s="99"/>
    </row>
    <row r="51" spans="1:3" x14ac:dyDescent="0.3">
      <c r="A51" s="94">
        <v>2053</v>
      </c>
      <c r="B51" s="97"/>
      <c r="C51" s="99"/>
    </row>
    <row r="52" spans="1:3" x14ac:dyDescent="0.3">
      <c r="A52" s="94">
        <v>2054</v>
      </c>
      <c r="B52" s="97"/>
      <c r="C52" s="99"/>
    </row>
    <row r="53" spans="1:3" x14ac:dyDescent="0.3">
      <c r="A53" s="94">
        <v>2055</v>
      </c>
      <c r="B53" s="97"/>
      <c r="C53" s="99"/>
    </row>
    <row r="54" spans="1:3" x14ac:dyDescent="0.3">
      <c r="A54" s="94">
        <v>2056</v>
      </c>
      <c r="B54" s="97"/>
      <c r="C54" s="99"/>
    </row>
    <row r="55" spans="1:3" x14ac:dyDescent="0.3">
      <c r="A55" s="94">
        <v>2057</v>
      </c>
      <c r="B55" s="97"/>
      <c r="C55" s="99"/>
    </row>
    <row r="56" spans="1:3" x14ac:dyDescent="0.3">
      <c r="A56" s="94">
        <v>2058</v>
      </c>
      <c r="B56" s="97"/>
      <c r="C56" s="99"/>
    </row>
    <row r="57" spans="1:3" x14ac:dyDescent="0.3">
      <c r="A57" s="94">
        <v>2059</v>
      </c>
      <c r="B57" s="97"/>
      <c r="C57" s="99"/>
    </row>
    <row r="58" spans="1:3" x14ac:dyDescent="0.3">
      <c r="A58" s="94">
        <v>2060</v>
      </c>
      <c r="B58" s="97"/>
      <c r="C58" s="99"/>
    </row>
    <row r="59" spans="1:3" x14ac:dyDescent="0.3">
      <c r="A59" s="94">
        <v>2061</v>
      </c>
      <c r="B59" s="97"/>
      <c r="C59" s="99"/>
    </row>
    <row r="60" spans="1:3" x14ac:dyDescent="0.3">
      <c r="A60" s="94">
        <v>2062</v>
      </c>
      <c r="B60" s="97"/>
      <c r="C60" s="99"/>
    </row>
    <row r="61" spans="1:3" x14ac:dyDescent="0.3">
      <c r="A61" s="94">
        <v>2063</v>
      </c>
      <c r="B61" s="97"/>
      <c r="C61" s="99"/>
    </row>
    <row r="62" spans="1:3" x14ac:dyDescent="0.3">
      <c r="A62" s="94">
        <v>2064</v>
      </c>
      <c r="B62" s="97"/>
      <c r="C62" s="99"/>
    </row>
    <row r="63" spans="1:3" x14ac:dyDescent="0.3">
      <c r="A63" s="94">
        <v>2065</v>
      </c>
      <c r="B63" s="97"/>
      <c r="C63" s="99"/>
    </row>
    <row r="64" spans="1:3" x14ac:dyDescent="0.3">
      <c r="A64" s="94">
        <v>2066</v>
      </c>
      <c r="B64" s="97"/>
      <c r="C64" s="99"/>
    </row>
    <row r="65" spans="1:3" x14ac:dyDescent="0.3">
      <c r="A65" s="94">
        <v>2067</v>
      </c>
      <c r="B65" s="97"/>
      <c r="C65" s="99"/>
    </row>
    <row r="66" spans="1:3" x14ac:dyDescent="0.3">
      <c r="A66" s="94">
        <v>2068</v>
      </c>
      <c r="B66" s="97"/>
      <c r="C66" s="99"/>
    </row>
    <row r="67" spans="1:3" x14ac:dyDescent="0.3">
      <c r="A67" s="94">
        <v>2069</v>
      </c>
      <c r="B67" s="97"/>
      <c r="C67" s="99"/>
    </row>
    <row r="68" spans="1:3" x14ac:dyDescent="0.3">
      <c r="A68" s="94">
        <v>2070</v>
      </c>
      <c r="B68" s="97"/>
      <c r="C68" s="99"/>
    </row>
    <row r="69" spans="1:3" x14ac:dyDescent="0.3">
      <c r="A69" s="94">
        <v>2071</v>
      </c>
      <c r="B69" s="97"/>
      <c r="C69" s="99"/>
    </row>
    <row r="70" spans="1:3" x14ac:dyDescent="0.3">
      <c r="A70" s="94">
        <v>2072</v>
      </c>
      <c r="B70" s="97"/>
      <c r="C70" s="99"/>
    </row>
    <row r="71" spans="1:3" x14ac:dyDescent="0.3">
      <c r="A71" s="94">
        <v>2073</v>
      </c>
      <c r="B71" s="97"/>
      <c r="C71" s="99"/>
    </row>
    <row r="72" spans="1:3" x14ac:dyDescent="0.3">
      <c r="A72" s="94">
        <v>2074</v>
      </c>
      <c r="B72" s="97"/>
      <c r="C72" s="99"/>
    </row>
    <row r="73" spans="1:3" x14ac:dyDescent="0.3">
      <c r="A73" s="94">
        <v>2075</v>
      </c>
      <c r="B73" s="97"/>
      <c r="C73" s="99"/>
    </row>
    <row r="74" spans="1:3" x14ac:dyDescent="0.3">
      <c r="A74" s="94">
        <v>2076</v>
      </c>
      <c r="B74" s="97"/>
      <c r="C74" s="99"/>
    </row>
    <row r="75" spans="1:3" x14ac:dyDescent="0.3">
      <c r="A75" s="94">
        <v>2077</v>
      </c>
      <c r="B75" s="97"/>
      <c r="C75" s="99"/>
    </row>
    <row r="76" spans="1:3" x14ac:dyDescent="0.3">
      <c r="A76" s="94">
        <v>2078</v>
      </c>
      <c r="B76" s="97"/>
      <c r="C76" s="99"/>
    </row>
    <row r="77" spans="1:3" x14ac:dyDescent="0.3">
      <c r="A77" s="94">
        <v>2079</v>
      </c>
      <c r="B77" s="97"/>
      <c r="C77" s="99"/>
    </row>
    <row r="78" spans="1:3" x14ac:dyDescent="0.3">
      <c r="A78" s="94">
        <v>2080</v>
      </c>
      <c r="B78" s="97"/>
      <c r="C78" s="99"/>
    </row>
    <row r="79" spans="1:3" x14ac:dyDescent="0.3">
      <c r="A79" s="94">
        <v>2081</v>
      </c>
      <c r="B79" s="97"/>
      <c r="C79" s="99"/>
    </row>
    <row r="80" spans="1:3" x14ac:dyDescent="0.3">
      <c r="A80" s="94">
        <v>2082</v>
      </c>
      <c r="B80" s="97"/>
      <c r="C80" s="99"/>
    </row>
    <row r="81" spans="1:3" x14ac:dyDescent="0.3">
      <c r="A81" s="94">
        <v>2083</v>
      </c>
      <c r="B81" s="97"/>
      <c r="C81" s="99"/>
    </row>
    <row r="82" spans="1:3" x14ac:dyDescent="0.3">
      <c r="A82" s="94">
        <v>2084</v>
      </c>
      <c r="B82" s="97"/>
      <c r="C82" s="99"/>
    </row>
    <row r="83" spans="1:3" x14ac:dyDescent="0.3">
      <c r="A83" s="94">
        <v>2085</v>
      </c>
      <c r="B83" s="97"/>
      <c r="C83" s="99"/>
    </row>
    <row r="84" spans="1:3" x14ac:dyDescent="0.3">
      <c r="A84" s="94">
        <v>2086</v>
      </c>
      <c r="B84" s="97"/>
      <c r="C84" s="99"/>
    </row>
    <row r="85" spans="1:3" x14ac:dyDescent="0.3">
      <c r="A85" s="94">
        <v>2087</v>
      </c>
      <c r="B85" s="97"/>
      <c r="C85" s="99"/>
    </row>
    <row r="86" spans="1:3" x14ac:dyDescent="0.3">
      <c r="A86" s="94">
        <v>2088</v>
      </c>
      <c r="B86" s="97"/>
      <c r="C86" s="99"/>
    </row>
    <row r="87" spans="1:3" x14ac:dyDescent="0.3">
      <c r="A87" s="94">
        <v>2089</v>
      </c>
      <c r="B87" s="97"/>
      <c r="C87" s="99"/>
    </row>
    <row r="88" spans="1:3" x14ac:dyDescent="0.3">
      <c r="A88" s="94">
        <v>2090</v>
      </c>
      <c r="B88" s="97"/>
      <c r="C88" s="99"/>
    </row>
    <row r="89" spans="1:3" x14ac:dyDescent="0.3">
      <c r="A89" s="94">
        <v>2091</v>
      </c>
      <c r="B89" s="97"/>
      <c r="C89" s="99"/>
    </row>
    <row r="90" spans="1:3" x14ac:dyDescent="0.3">
      <c r="A90" s="94">
        <v>2092</v>
      </c>
      <c r="B90" s="97"/>
      <c r="C90" s="99"/>
    </row>
    <row r="91" spans="1:3" x14ac:dyDescent="0.3">
      <c r="A91" s="94">
        <v>2093</v>
      </c>
      <c r="B91" s="97"/>
      <c r="C91" s="99"/>
    </row>
    <row r="92" spans="1:3" x14ac:dyDescent="0.3">
      <c r="A92" s="94">
        <v>2094</v>
      </c>
      <c r="B92" s="97"/>
      <c r="C92" s="99"/>
    </row>
    <row r="93" spans="1:3" x14ac:dyDescent="0.3">
      <c r="A93" s="94">
        <v>2095</v>
      </c>
      <c r="B93" s="97"/>
      <c r="C93" s="99"/>
    </row>
    <row r="94" spans="1:3" x14ac:dyDescent="0.3">
      <c r="A94" s="94">
        <v>2096</v>
      </c>
      <c r="B94" s="97"/>
      <c r="C94" s="99"/>
    </row>
    <row r="95" spans="1:3" x14ac:dyDescent="0.3">
      <c r="A95" s="94">
        <v>2097</v>
      </c>
      <c r="B95" s="97"/>
      <c r="C95" s="99"/>
    </row>
    <row r="96" spans="1:3" x14ac:dyDescent="0.3">
      <c r="A96" s="94">
        <v>2098</v>
      </c>
      <c r="B96" s="97"/>
      <c r="C96" s="99"/>
    </row>
    <row r="97" spans="1:3" x14ac:dyDescent="0.3">
      <c r="A97" s="94">
        <v>2099</v>
      </c>
      <c r="B97" s="97"/>
      <c r="C97" s="99"/>
    </row>
    <row r="98" spans="1:3" x14ac:dyDescent="0.3">
      <c r="A98" s="94">
        <v>2100</v>
      </c>
      <c r="B98" s="97"/>
      <c r="C98" s="99"/>
    </row>
    <row r="99" spans="1:3" x14ac:dyDescent="0.3">
      <c r="A99" s="94">
        <v>2101</v>
      </c>
      <c r="B99" s="97"/>
      <c r="C99" s="99"/>
    </row>
    <row r="100" spans="1:3" x14ac:dyDescent="0.3">
      <c r="A100" s="94">
        <v>2102</v>
      </c>
      <c r="B100" s="97"/>
      <c r="C100" s="99"/>
    </row>
    <row r="101" spans="1:3" x14ac:dyDescent="0.3">
      <c r="A101" s="94">
        <v>2103</v>
      </c>
      <c r="B101" s="97"/>
      <c r="C101" s="99"/>
    </row>
    <row r="102" spans="1:3" x14ac:dyDescent="0.3">
      <c r="A102" s="94">
        <v>2104</v>
      </c>
      <c r="B102" s="97"/>
      <c r="C102" s="99"/>
    </row>
    <row r="103" spans="1:3" x14ac:dyDescent="0.3">
      <c r="A103" s="94">
        <v>2105</v>
      </c>
      <c r="B103" s="97"/>
      <c r="C103" s="99"/>
    </row>
    <row r="104" spans="1:3" x14ac:dyDescent="0.3">
      <c r="A104" s="94">
        <v>2106</v>
      </c>
      <c r="B104" s="97"/>
      <c r="C104" s="99"/>
    </row>
    <row r="105" spans="1:3" x14ac:dyDescent="0.3">
      <c r="A105" s="94">
        <v>2107</v>
      </c>
      <c r="B105" s="97"/>
      <c r="C105" s="99"/>
    </row>
    <row r="106" spans="1:3" x14ac:dyDescent="0.3">
      <c r="A106" s="94">
        <v>2108</v>
      </c>
      <c r="B106" s="97"/>
      <c r="C106" s="99"/>
    </row>
    <row r="107" spans="1:3" x14ac:dyDescent="0.3">
      <c r="A107" s="94">
        <v>2109</v>
      </c>
      <c r="B107" s="97"/>
      <c r="C107" s="99"/>
    </row>
    <row r="108" spans="1:3" x14ac:dyDescent="0.3">
      <c r="A108" s="94">
        <v>2110</v>
      </c>
      <c r="B108" s="97"/>
      <c r="C108" s="99"/>
    </row>
    <row r="109" spans="1:3" x14ac:dyDescent="0.3">
      <c r="A109" s="94">
        <v>2111</v>
      </c>
      <c r="B109" s="97"/>
      <c r="C109" s="99"/>
    </row>
    <row r="110" spans="1:3" x14ac:dyDescent="0.3">
      <c r="A110" s="94">
        <v>2112</v>
      </c>
      <c r="B110" s="97"/>
      <c r="C110" s="99"/>
    </row>
    <row r="111" spans="1:3" x14ac:dyDescent="0.3">
      <c r="A111" s="95">
        <v>2113</v>
      </c>
      <c r="B111" s="98"/>
      <c r="C111" s="99"/>
    </row>
  </sheetData>
  <sheetProtection algorithmName="SHA-512" hashValue="cxZcX6+VGpbKHcQRhyclCHbHwA9wkXxkPgUYx/3r8k2Lk75VSqJerAidtW9hgkHH8xvCaTnLkM7z+musllxSiQ==" saltValue="3XQYv/LdoyeEQrQ9RNY0Pw==" spinCount="100000" sheet="1" objects="1" scenarios="1" selectLockedCells="1"/>
  <pageMargins left="0.7" right="0.7" top="0.75" bottom="0.75" header="0.3" footer="0.3"/>
  <drawing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3</vt:i4>
      </vt:variant>
      <vt:variant>
        <vt:lpstr>Plages nommées</vt:lpstr>
      </vt:variant>
      <vt:variant>
        <vt:i4>4</vt:i4>
      </vt:variant>
    </vt:vector>
  </HeadingPairs>
  <TitlesOfParts>
    <vt:vector size="7" baseType="lpstr">
      <vt:lpstr>Saisie de vos salaires</vt:lpstr>
      <vt:lpstr>Aide</vt:lpstr>
      <vt:lpstr>TableINSEE</vt:lpstr>
      <vt:lpstr>AnneesINSEE</vt:lpstr>
      <vt:lpstr>'Saisie de vos salaires'!Impression_des_titres</vt:lpstr>
      <vt:lpstr>Table_INSEE</vt:lpstr>
      <vt:lpstr>'Saisie de vos salaires'!Zone_d_impression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Syndicat du Livre de Bordeaux</dc:creator>
  <cp:lastModifiedBy>ciona mario</cp:lastModifiedBy>
  <cp:lastPrinted>2009-02-22T18:55:21Z</cp:lastPrinted>
  <dcterms:created xsi:type="dcterms:W3CDTF">2009-02-14T14:02:52Z</dcterms:created>
  <dcterms:modified xsi:type="dcterms:W3CDTF">2025-01-13T12:39:13Z</dcterms:modified>
</cp:coreProperties>
</file>